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<sst xmlns="http://schemas.openxmlformats.org/spreadsheetml/2006/main" count="1227" uniqueCount="340">
  <si>
    <t>MGC "AS" Witten 1963 e.V.</t>
  </si>
  <si>
    <t>Hans-Jürgen</t>
  </si>
  <si>
    <t>Krüger</t>
  </si>
  <si>
    <t>Zeppenfeld</t>
  </si>
  <si>
    <t>Schellong</t>
  </si>
  <si>
    <t>Jürgen</t>
  </si>
  <si>
    <t>Prescher</t>
  </si>
  <si>
    <t>Bernd</t>
  </si>
  <si>
    <t>Friedel</t>
  </si>
  <si>
    <t>Lenk</t>
  </si>
  <si>
    <t>Andreas</t>
  </si>
  <si>
    <t>Christian</t>
  </si>
  <si>
    <t>Detlef</t>
  </si>
  <si>
    <t>Hocke</t>
  </si>
  <si>
    <t>von der Schlippen</t>
  </si>
  <si>
    <t>Rüßmann</t>
  </si>
  <si>
    <t>Knothe</t>
  </si>
  <si>
    <t>Hans-Peter</t>
  </si>
  <si>
    <t>Wilkesmann</t>
  </si>
  <si>
    <t>Pondruff</t>
  </si>
  <si>
    <t>Hans-Joachim</t>
  </si>
  <si>
    <t>Wilfried</t>
  </si>
  <si>
    <t>Volker</t>
  </si>
  <si>
    <t>Mäsel</t>
  </si>
  <si>
    <t>Ecker</t>
  </si>
  <si>
    <t>Uwe</t>
  </si>
  <si>
    <t>Butscher</t>
  </si>
  <si>
    <t>Harald</t>
  </si>
  <si>
    <t>Carsten</t>
  </si>
  <si>
    <t>Dirk</t>
  </si>
  <si>
    <t>Zeisler</t>
  </si>
  <si>
    <t>Reh</t>
  </si>
  <si>
    <t>Sebastian</t>
  </si>
  <si>
    <t>Hellmut</t>
  </si>
  <si>
    <t>Greiffendorf</t>
  </si>
  <si>
    <t>ob</t>
  </si>
  <si>
    <t>SM</t>
  </si>
  <si>
    <t>Olaf</t>
  </si>
  <si>
    <t>Mann</t>
  </si>
  <si>
    <t>Theimann</t>
  </si>
  <si>
    <t>Höpner</t>
  </si>
  <si>
    <t>Dammann</t>
  </si>
  <si>
    <t>Kläsgen</t>
  </si>
  <si>
    <t>Thomas</t>
  </si>
  <si>
    <t>Bogdahn</t>
  </si>
  <si>
    <t>Frommholz</t>
  </si>
  <si>
    <t>Karl-Willi</t>
  </si>
  <si>
    <t>Wickel</t>
  </si>
  <si>
    <t>Alexander</t>
  </si>
  <si>
    <t>Renaldo</t>
  </si>
  <si>
    <t>Beschorner</t>
  </si>
  <si>
    <t>Hoose</t>
  </si>
  <si>
    <t>Oliver</t>
  </si>
  <si>
    <t>Vielhaber</t>
  </si>
  <si>
    <t>Tabor</t>
  </si>
  <si>
    <t>Markus</t>
  </si>
  <si>
    <t>Theo</t>
  </si>
  <si>
    <t>Dennis</t>
  </si>
  <si>
    <t>Grobe</t>
  </si>
  <si>
    <t>Morschick</t>
  </si>
  <si>
    <t>Thorsten</t>
  </si>
  <si>
    <t>Jens</t>
  </si>
  <si>
    <t>Eisermann</t>
  </si>
  <si>
    <t>Todtenhöfer</t>
  </si>
  <si>
    <t>hs</t>
  </si>
  <si>
    <t>H</t>
  </si>
  <si>
    <t>Marc</t>
  </si>
  <si>
    <t>Köthe</t>
  </si>
  <si>
    <t>Mike</t>
  </si>
  <si>
    <t>Sven</t>
  </si>
  <si>
    <t>Verhoeven</t>
  </si>
  <si>
    <t>Lars</t>
  </si>
  <si>
    <t>Maik</t>
  </si>
  <si>
    <t>Pauck</t>
  </si>
  <si>
    <t>Koziol</t>
  </si>
  <si>
    <t>Sascha</t>
  </si>
  <si>
    <t>Anders</t>
  </si>
  <si>
    <t>Pascal</t>
  </si>
  <si>
    <t>Mirko</t>
  </si>
  <si>
    <t>Björn</t>
  </si>
  <si>
    <t>Winzer</t>
  </si>
  <si>
    <t>Timo</t>
  </si>
  <si>
    <t>Borggraefe</t>
  </si>
  <si>
    <t>Romahn</t>
  </si>
  <si>
    <t>David</t>
  </si>
  <si>
    <t>Bierfeld</t>
  </si>
  <si>
    <t>Kevin</t>
  </si>
  <si>
    <t>Wilbrand</t>
  </si>
  <si>
    <t>Henke</t>
  </si>
  <si>
    <t>Maximilian</t>
  </si>
  <si>
    <t>Jan Hendrik</t>
  </si>
  <si>
    <t>Battling</t>
  </si>
  <si>
    <t>Kube</t>
  </si>
  <si>
    <t>hj</t>
  </si>
  <si>
    <t>JM</t>
  </si>
  <si>
    <t>Reinold</t>
  </si>
  <si>
    <t>Jonas</t>
  </si>
  <si>
    <t>pa</t>
  </si>
  <si>
    <t>SCHM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</si>
  <si>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</si>
  <si>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</si>
  <si>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</si>
  <si>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</si>
  <si>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</si>
  <si>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</si>
  <si>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</si>
  <si>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</si>
  <si>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</si>
  <si>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</si>
  <si>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</si>
  <si>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</si>
  <si>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Biebertal</t>
  </si>
  <si>
    <t>MGC Biebertal 1</t>
  </si>
  <si>
    <t>Hardenberg</t>
  </si>
  <si>
    <t>BGS Hardenberg 2</t>
  </si>
  <si>
    <t>Dormagen</t>
  </si>
  <si>
    <t>BGC Dormagen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</si>
  <si>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</si>
  <si>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</si>
  <si>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</si>
  <si>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</si>
  <si>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</si>
  <si>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</si>
  <si>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</si>
  <si>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</si>
  <si>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</si>
  <si>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</si>
  <si>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</si>
  <si>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</si>
  <si>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</si>
  <si>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</si>
  <si>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6 : 4</t>
  </si>
  <si>
    <t>4 : 6</t>
  </si>
  <si>
    <t>Gesamtstand</t>
  </si>
  <si>
    <t>Mannschaft des Tages</t>
  </si>
  <si>
    <t>Schlag pro Bahn (6er-Mannschaft)</t>
  </si>
  <si>
    <t>Pyramiden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</si>
  <si>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</si>
  <si>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</si>
  <si>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</si>
  <si>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</si>
  <si>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</si>
  <si>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</si>
  <si>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</si>
  <si>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</si>
  <si>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</si>
  <si>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</si>
  <si>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</si>
  <si>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</si>
  <si>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</si>
  <si>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</si>
  <si>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</si>
  <si>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</si>
  <si>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</si>
  <si>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</si>
  <si>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</si>
  <si>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</si>
  <si>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</si>
  <si>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</si>
  <si>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</si>
  <si>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</si>
  <si>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</si>
  <si>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</si>
  <si>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</si>
  <si>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</si>
  <si>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</si>
  <si>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</si>
  <si>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</si>
  <si>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</si>
  <si>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</si>
  <si>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dv</t>
  </si>
  <si>
    <t>SW II</t>
  </si>
  <si>
    <t>Elisabeth</t>
  </si>
  <si>
    <t>Ursula</t>
  </si>
  <si>
    <t>Scholz</t>
  </si>
  <si>
    <t>Regina</t>
  </si>
  <si>
    <t>Inge</t>
  </si>
  <si>
    <t>Lydia</t>
  </si>
  <si>
    <t>Meier</t>
  </si>
  <si>
    <t>BGS Hardenberg - Pötter e.V.</t>
  </si>
  <si>
    <t>Christa</t>
  </si>
  <si>
    <t>Marie-Luise</t>
  </si>
  <si>
    <t>Jezierski</t>
  </si>
  <si>
    <t>Hainz</t>
  </si>
  <si>
    <t>Edith</t>
  </si>
  <si>
    <t>Müller</t>
  </si>
  <si>
    <t>Ingeborg</t>
  </si>
  <si>
    <t>Rosemarie</t>
  </si>
  <si>
    <t>Reinecke</t>
  </si>
  <si>
    <t>Ebert</t>
  </si>
  <si>
    <t>Bürger</t>
  </si>
  <si>
    <t>Ernst</t>
  </si>
  <si>
    <t>Elke</t>
  </si>
  <si>
    <t>Brigitte</t>
  </si>
  <si>
    <t>Renate</t>
  </si>
  <si>
    <t>Ilse</t>
  </si>
  <si>
    <t>Paffrath</t>
  </si>
  <si>
    <t>Martin</t>
  </si>
  <si>
    <t>Marlies</t>
  </si>
  <si>
    <t>Elvira</t>
  </si>
  <si>
    <t>Frank</t>
  </si>
  <si>
    <t>BGC Dormagen e.V.</t>
  </si>
  <si>
    <t>Becker</t>
  </si>
  <si>
    <t>Ardito</t>
  </si>
  <si>
    <t>Klein</t>
  </si>
  <si>
    <t>Lieselotte</t>
  </si>
  <si>
    <t>Jung</t>
  </si>
  <si>
    <t>Böttcher</t>
  </si>
  <si>
    <t>MGC Biebertal</t>
  </si>
  <si>
    <t>Schröder</t>
  </si>
  <si>
    <t>Hansen</t>
  </si>
  <si>
    <t>Ruff</t>
  </si>
  <si>
    <t>Angela</t>
  </si>
  <si>
    <t>Fuchs</t>
  </si>
  <si>
    <t>Simon</t>
  </si>
  <si>
    <t>og</t>
  </si>
  <si>
    <t>SW</t>
  </si>
  <si>
    <t>Erlbruch</t>
  </si>
  <si>
    <t>Bärbel</t>
  </si>
  <si>
    <t>Schulz</t>
  </si>
  <si>
    <t>Küster</t>
  </si>
  <si>
    <t>Koll</t>
  </si>
  <si>
    <t>MC 62 Lüdenscheid e.V.</t>
  </si>
  <si>
    <t>Neumann</t>
  </si>
  <si>
    <t>Heike</t>
  </si>
  <si>
    <t>Dunker</t>
  </si>
  <si>
    <t>Petra</t>
  </si>
  <si>
    <t>Daniela</t>
  </si>
  <si>
    <t>Friedrich</t>
  </si>
  <si>
    <t>Andrea</t>
  </si>
  <si>
    <t>Bettina</t>
  </si>
  <si>
    <t>Romberg</t>
  </si>
  <si>
    <t>Carmen</t>
  </si>
  <si>
    <t>Schmidt</t>
  </si>
  <si>
    <t>Wilsch</t>
  </si>
  <si>
    <t>Daniel</t>
  </si>
  <si>
    <t>Franke</t>
  </si>
  <si>
    <t>Kollat</t>
  </si>
  <si>
    <t>Morgenstern</t>
  </si>
  <si>
    <t>Breitbach</t>
  </si>
  <si>
    <t>Schwind</t>
  </si>
  <si>
    <t>Annette</t>
  </si>
  <si>
    <t>Arndt</t>
  </si>
  <si>
    <t>Wolff</t>
  </si>
  <si>
    <t>ds</t>
  </si>
  <si>
    <t>D</t>
  </si>
  <si>
    <t>Melanie</t>
  </si>
  <si>
    <t>Christina</t>
  </si>
  <si>
    <t>Iris</t>
  </si>
  <si>
    <t>Grün</t>
  </si>
  <si>
    <t>Jeannette</t>
  </si>
  <si>
    <t>Wetzel</t>
  </si>
  <si>
    <t>Kempf</t>
  </si>
  <si>
    <t>Ludwig</t>
  </si>
  <si>
    <t>Höschler</t>
  </si>
  <si>
    <t>Peuker</t>
  </si>
  <si>
    <t>Yvonne</t>
  </si>
  <si>
    <t>Geist</t>
  </si>
  <si>
    <t>Salthammer</t>
  </si>
  <si>
    <t>Gawlig</t>
  </si>
  <si>
    <t>Paul</t>
  </si>
  <si>
    <t>Wickel-Paffrath</t>
  </si>
  <si>
    <t>Sarah</t>
  </si>
  <si>
    <t>Mühling</t>
  </si>
  <si>
    <t>Jessica</t>
  </si>
  <si>
    <t>Luppus</t>
  </si>
  <si>
    <t>Vanessa</t>
  </si>
  <si>
    <t>Koberstein</t>
  </si>
  <si>
    <t>Kyra</t>
  </si>
  <si>
    <t>Griese</t>
  </si>
  <si>
    <t>dj</t>
  </si>
  <si>
    <t>JW</t>
  </si>
  <si>
    <t>Walter</t>
  </si>
  <si>
    <t>fa</t>
  </si>
  <si>
    <t>SCHW</t>
  </si>
  <si>
    <t>Werner</t>
  </si>
  <si>
    <t>hv</t>
  </si>
  <si>
    <t>SM II</t>
  </si>
  <si>
    <t>Rudolf</t>
  </si>
  <si>
    <t>Erwin</t>
  </si>
  <si>
    <t>Helmut</t>
  </si>
  <si>
    <t>Norbert</t>
  </si>
  <si>
    <t>Rolf</t>
  </si>
  <si>
    <t>Wolfgang</t>
  </si>
  <si>
    <t>Heinz</t>
  </si>
  <si>
    <t>Gerhard</t>
  </si>
  <si>
    <t>Alfred</t>
  </si>
  <si>
    <t>Peter</t>
  </si>
  <si>
    <t>Hans</t>
  </si>
  <si>
    <t>Karl-Heinz</t>
  </si>
  <si>
    <t>Meybauer</t>
  </si>
  <si>
    <t>Reinhold</t>
  </si>
  <si>
    <t>Hermann</t>
  </si>
  <si>
    <t>Etienne</t>
  </si>
  <si>
    <t>Horst</t>
  </si>
  <si>
    <t>Michael</t>
  </si>
  <si>
    <t>Joachim</t>
  </si>
  <si>
    <t>Siegfried</t>
  </si>
  <si>
    <t>Max</t>
  </si>
  <si>
    <t>Clever</t>
  </si>
  <si>
    <t>Günter</t>
  </si>
  <si>
    <t>Vollner</t>
  </si>
  <si>
    <t>Klaus</t>
  </si>
  <si>
    <t>Inck</t>
  </si>
  <si>
    <t>SM I</t>
  </si>
  <si>
    <t>Alwine</t>
  </si>
  <si>
    <t>SW I</t>
  </si>
  <si>
    <t>Borrmann</t>
  </si>
  <si>
    <t>Rautenberg</t>
  </si>
  <si>
    <t>Kraayvanger</t>
  </si>
  <si>
    <t>Passage</t>
  </si>
  <si>
    <t>Ralf</t>
  </si>
  <si>
    <t>Brocks</t>
  </si>
  <si>
    <t>Heven</t>
  </si>
  <si>
    <t>MGC Heven 1</t>
  </si>
  <si>
    <t>MGC Heven</t>
  </si>
  <si>
    <t>10 : 0</t>
  </si>
  <si>
    <t>8 : 2</t>
  </si>
  <si>
    <t>Versetzung</t>
  </si>
  <si>
    <t>Radkappen</t>
  </si>
  <si>
    <t>Sandkasten</t>
  </si>
  <si>
    <t>V</t>
  </si>
  <si>
    <t>Damenm.</t>
  </si>
  <si>
    <t>Salto</t>
  </si>
  <si>
    <t>Röhre</t>
  </si>
  <si>
    <t>Labby</t>
  </si>
  <si>
    <t>Postkasten</t>
  </si>
  <si>
    <t>Turm</t>
  </si>
  <si>
    <t>45 : 15</t>
  </si>
  <si>
    <t>40 : 20</t>
  </si>
  <si>
    <t>36 : 24</t>
  </si>
  <si>
    <t>35 : 25</t>
  </si>
  <si>
    <t>22 : 38</t>
  </si>
  <si>
    <t>2 : 58</t>
  </si>
  <si>
    <t>Borggraefe, Jens</t>
  </si>
  <si>
    <t>Bogdahn, Volker</t>
  </si>
  <si>
    <t>Pondruff, Klaus</t>
  </si>
  <si>
    <t>Höpner, Peter</t>
  </si>
  <si>
    <t>Anders, Alexander</t>
  </si>
  <si>
    <t>Friedrich, Hans-Joachim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</si>
</sst>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38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21.28125" style="0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8.00390625" style="0" bestFit="1" customWidth="1"/>
  </cols>
  <sheetData>
    <row r="1" spans="1:11" ht="12.75">
      <c r="A1" s="23" t="s">
        <v>117</v>
      </c>
      <c r="B1" s="23" t="s">
        <v>118</v>
      </c>
      <c r="C1" s="23" t="s">
        <v>119</v>
      </c>
      <c r="D1" s="23" t="s">
        <v>120</v>
      </c>
      <c r="E1" s="23" t="s">
        <v>121</v>
      </c>
      <c r="F1" s="23" t="s">
        <v>122</v>
      </c>
      <c r="G1" s="23" t="s">
        <v>123</v>
      </c>
      <c r="H1" s="23" t="s">
        <v>110</v>
      </c>
      <c r="I1" s="23" t="s">
        <v>124</v>
      </c>
      <c r="J1" s="23" t="s">
        <v>125</v>
      </c>
      <c r="K1" s="23"/>
    </row>
    <row r="2" spans="1:11" ht="12.75">
      <c r="A2" t="str">
        <f>Eingabe_BS!A2</f>
        <v>MGC "AS" Witten 1</v>
      </c>
      <c r="B2" t="s">
        <v>126</v>
      </c>
      <c r="C2" t="str">
        <f>IF(ISBLANK(J2),K2,CONCATENATE(VLOOKUP(J2,Spielerauswahl!$A$2:$C$145,3,FALSE),", ",VLOOKUP(J2,Spielerauswahl!$A$2:$C$145,2,FALSE)))</f>
        <v>Eisermann, Bernd</v>
      </c>
      <c r="D2">
        <f>Eingabe_BS!B$22</f>
        <v>21</v>
      </c>
      <c r="E2">
        <f>Eingabe_BS!C$22</f>
        <v>23</v>
      </c>
      <c r="F2">
        <f>Eingabe_BS!D$22</f>
        <v>24</v>
      </c>
      <c r="G2">
        <f>Eingabe_BS!E$22</f>
        <v>25</v>
      </c>
      <c r="H2">
        <f aca="true" t="shared" si="0" ref="H2:H7">IF(OR(C2=", ",C2=""),"",SUM(D2:G2))</f>
        <v>93</v>
      </c>
      <c r="I2" t="str">
        <f>IF(OR(C2=", ",C2=""),"",IF(G2&gt;0,CONCATENATE(MAX(D2:G2)-MIN(D2:G2)," / ",SMALL(D2:G2,3)-SMALL(D2:G2,2)),IF(F2&gt;0,MAX(D2:F2)-MIN(D2:F2),MAX(D2:E2)-MIN(D2,E2))))</f>
        <v>4 / 1</v>
      </c>
      <c r="J2" s="34">
        <v>24693</v>
      </c>
      <c r="K2" s="34"/>
    </row>
    <row r="3" spans="1:11" ht="12.75">
      <c r="A3" t="str">
        <f>A2</f>
        <v>MGC "AS" Witten 1</v>
      </c>
      <c r="B3" t="s">
        <v>126</v>
      </c>
      <c r="C3" t="str">
        <f>IF(ISBLANK(J3),K3,CONCATENATE(VLOOKUP(J3,Spielerauswahl!$A$2:$C$145,3,FALSE),", ",VLOOKUP(J3,Spielerauswahl!$A$2:$C$145,2,FALSE)))</f>
        <v>Tabor, Peter</v>
      </c>
      <c r="D3">
        <f>Eingabe_BS!G$22</f>
        <v>29</v>
      </c>
      <c r="E3">
        <f>Eingabe_BS!H$22</f>
        <v>23</v>
      </c>
      <c r="F3">
        <f>Eingabe_BS!I$22</f>
        <v>28</v>
      </c>
      <c r="G3">
        <f>Eingabe_BS!J$22</f>
        <v>25</v>
      </c>
      <c r="H3">
        <f t="shared" si="0"/>
        <v>105</v>
      </c>
      <c r="I3" t="str">
        <f aca="true" t="shared" si="1" ref="I3:I19">IF(OR(C3=", ",C3=""),"",IF(G3&gt;0,CONCATENATE(MAX(D3:G3)-MIN(D3:G3)," / ",SMALL(D3:G3,3)-SMALL(D3:G3,2)),IF(F3&gt;0,MAX(D3:F3)-MIN(D3:F3),MAX(D3:E3)-MIN(D3,E3))))</f>
        <v>6 / 3</v>
      </c>
      <c r="J3" s="34">
        <v>27974</v>
      </c>
      <c r="K3" s="34"/>
    </row>
    <row r="4" spans="1:11" ht="12.75">
      <c r="A4" t="str">
        <f aca="true" t="shared" si="2" ref="A4:A19">A3</f>
        <v>MGC "AS" Witten 1</v>
      </c>
      <c r="B4" t="s">
        <v>126</v>
      </c>
      <c r="C4" t="str">
        <f>IF(ISBLANK(J4),K4,CONCATENATE(VLOOKUP(J4,Spielerauswahl!$A$2:$C$145,3,FALSE),", ",VLOOKUP(J4,Spielerauswahl!$A$2:$C$145,2,FALSE)))</f>
        <v>Schmidt, Olaf</v>
      </c>
      <c r="D4">
        <f>Eingabe_BS!L$22</f>
        <v>20</v>
      </c>
      <c r="E4">
        <f>Eingabe_BS!M$22</f>
        <v>24</v>
      </c>
      <c r="F4">
        <f>Eingabe_BS!N$22</f>
        <v>24</v>
      </c>
      <c r="G4">
        <f>Eingabe_BS!O$22</f>
        <v>25</v>
      </c>
      <c r="H4">
        <f t="shared" si="0"/>
        <v>93</v>
      </c>
      <c r="I4" t="str">
        <f t="shared" si="1"/>
        <v>5 / 0</v>
      </c>
      <c r="J4" s="34">
        <v>26491</v>
      </c>
      <c r="K4" s="34"/>
    </row>
    <row r="5" spans="1:11" ht="12.75">
      <c r="A5" t="str">
        <f t="shared" si="2"/>
        <v>MGC "AS" Witten 1</v>
      </c>
      <c r="B5" t="s">
        <v>126</v>
      </c>
      <c r="C5" t="str">
        <f>IF(ISBLANK(J5),K5,CONCATENATE(VLOOKUP(J5,Spielerauswahl!$A$2:$C$145,3,FALSE),", ",VLOOKUP(J5,Spielerauswahl!$A$2:$C$145,2,FALSE)))</f>
        <v>Lenk, Rolf</v>
      </c>
      <c r="D5">
        <f>Eingabe_BS!Q$22</f>
        <v>25</v>
      </c>
      <c r="E5">
        <f>Eingabe_BS!R$22</f>
        <v>28</v>
      </c>
      <c r="F5">
        <f>Eingabe_BS!S$22</f>
        <v>26</v>
      </c>
      <c r="G5">
        <f>Eingabe_BS!T$22</f>
        <v>30</v>
      </c>
      <c r="H5">
        <f t="shared" si="0"/>
        <v>109</v>
      </c>
      <c r="I5" t="str">
        <f t="shared" si="1"/>
        <v>5 / 2</v>
      </c>
      <c r="J5" s="34">
        <v>61716</v>
      </c>
      <c r="K5" s="34"/>
    </row>
    <row r="6" spans="1:11" ht="12.75">
      <c r="A6" t="str">
        <f t="shared" si="2"/>
        <v>MGC "AS" Witten 1</v>
      </c>
      <c r="B6" t="s">
        <v>126</v>
      </c>
      <c r="C6" t="str">
        <f>IF(ISBLANK(J6),K6,CONCATENATE(VLOOKUP(J6,Spielerauswahl!$A$2:$C$145,3,FALSE),", ",VLOOKUP(J6,Spielerauswahl!$A$2:$C$145,2,FALSE)))</f>
        <v>Klein, Theo</v>
      </c>
      <c r="D6">
        <f>Eingabe_BS!V$22</f>
        <v>27</v>
      </c>
      <c r="E6">
        <f>Eingabe_BS!W$22</f>
        <v>23</v>
      </c>
      <c r="F6">
        <f>Eingabe_BS!X$22</f>
        <v>24</v>
      </c>
      <c r="G6">
        <f>Eingabe_BS!Y$22</f>
        <v>22</v>
      </c>
      <c r="H6">
        <f t="shared" si="0"/>
        <v>96</v>
      </c>
      <c r="I6" t="str">
        <f t="shared" si="1"/>
        <v>5 / 1</v>
      </c>
      <c r="J6" s="34">
        <v>40219</v>
      </c>
      <c r="K6" s="34"/>
    </row>
    <row r="7" spans="1:11" ht="12.75">
      <c r="A7" t="str">
        <f t="shared" si="2"/>
        <v>MGC "AS" Witten 1</v>
      </c>
      <c r="B7" t="s">
        <v>126</v>
      </c>
      <c r="C7" t="str">
        <f>IF(ISBLANK(J7),K7,CONCATENATE(VLOOKUP(J7,Spielerauswahl!$A$2:$C$145,3,FALSE),", ",VLOOKUP(J7,Spielerauswahl!$A$2:$C$145,2,FALSE)))</f>
        <v>Battling, Jan Hendrik</v>
      </c>
      <c r="D7">
        <f>Eingabe_BS!AA$22</f>
        <v>24</v>
      </c>
      <c r="E7">
        <f>Eingabe_BS!AB$22</f>
        <v>22</v>
      </c>
      <c r="F7">
        <f>Eingabe_BS!AC$22</f>
        <v>26</v>
      </c>
      <c r="G7">
        <f>Eingabe_BS!AD$22</f>
        <v>27</v>
      </c>
      <c r="H7">
        <f t="shared" si="0"/>
        <v>99</v>
      </c>
      <c r="I7" t="str">
        <f t="shared" si="1"/>
        <v>5 / 2</v>
      </c>
      <c r="J7" s="34">
        <v>37799</v>
      </c>
      <c r="K7" s="34"/>
    </row>
    <row r="8" spans="1:11" ht="12.75">
      <c r="A8" t="str">
        <f t="shared" si="2"/>
        <v>MGC "AS" Witten 1</v>
      </c>
      <c r="C8" s="23" t="s">
        <v>110</v>
      </c>
      <c r="D8" s="23">
        <f>SUM(D2:D7)</f>
        <v>146</v>
      </c>
      <c r="E8" s="23">
        <f>SUM(E2:E7)</f>
        <v>143</v>
      </c>
      <c r="F8" s="23">
        <f>SUM(F2:F7)</f>
        <v>152</v>
      </c>
      <c r="G8" s="23">
        <f>SUM(G2:G7)</f>
        <v>154</v>
      </c>
      <c r="H8" s="23">
        <f>SUM(D8:G8)</f>
        <v>595</v>
      </c>
      <c r="I8" s="23" t="str">
        <f t="shared" si="1"/>
        <v>11 / 6</v>
      </c>
      <c r="J8" s="34"/>
      <c r="K8" s="34"/>
    </row>
    <row r="9" spans="1:11" ht="12.75">
      <c r="A9" t="str">
        <f t="shared" si="2"/>
        <v>MGC "AS" Witten 1</v>
      </c>
      <c r="B9" t="s">
        <v>107</v>
      </c>
      <c r="C9" t="str">
        <f>IF(ISBLANK(J9),K9,CONCATENATE(VLOOKUP(J9,Spielerauswahl!$A$2:$C$145,3,FALSE),", ",VLOOKUP(J9,Spielerauswahl!$A$2:$C$145,2,FALSE)))</f>
        <v>Jezierski, Marie-Luise</v>
      </c>
      <c r="D9">
        <f>Eingabe_BS!AF$22</f>
        <v>28</v>
      </c>
      <c r="E9">
        <f>Eingabe_BS!AG$22</f>
        <v>27</v>
      </c>
      <c r="F9">
        <f>Eingabe_BS!AH$22</f>
        <v>24</v>
      </c>
      <c r="G9">
        <f>Eingabe_BS!AI$22</f>
        <v>30</v>
      </c>
      <c r="H9">
        <f aca="true" t="shared" si="3" ref="H9:H19">IF(OR(C9=", ",C9=""),"",SUM(D9:G9))</f>
        <v>109</v>
      </c>
      <c r="I9" t="str">
        <f t="shared" si="1"/>
        <v>6 / 1</v>
      </c>
      <c r="J9" s="34">
        <v>61958</v>
      </c>
      <c r="K9" s="34"/>
    </row>
    <row r="10" spans="1:11" ht="12.75">
      <c r="A10" t="str">
        <f t="shared" si="2"/>
        <v>MGC "AS" Witten 1</v>
      </c>
      <c r="B10" t="s">
        <v>108</v>
      </c>
      <c r="C10" t="str">
        <f>IF(ISBLANK(J10),K10,CONCATENATE(VLOOKUP(J10,Spielerauswahl!$A$2:$C$145,3,FALSE),", ",VLOOKUP(J10,Spielerauswahl!$A$2:$C$145,2,FALSE)))</f>
        <v>Jezierski, Paul</v>
      </c>
      <c r="D10">
        <f>Eingabe_BS!AK$22</f>
        <v>30</v>
      </c>
      <c r="E10">
        <f>Eingabe_BS!AL$22</f>
        <v>28</v>
      </c>
      <c r="F10">
        <f>Eingabe_BS!AM$22</f>
        <v>28</v>
      </c>
      <c r="G10">
        <f>Eingabe_BS!AN$22</f>
        <v>29</v>
      </c>
      <c r="H10">
        <f t="shared" si="3"/>
        <v>115</v>
      </c>
      <c r="I10" t="str">
        <f t="shared" si="1"/>
        <v>2 / 1</v>
      </c>
      <c r="J10" s="34">
        <v>61620</v>
      </c>
      <c r="K10" s="34"/>
    </row>
    <row r="11" spans="1:11" ht="12.75">
      <c r="A11" t="str">
        <f t="shared" si="2"/>
        <v>MGC "AS" Witten 1</v>
      </c>
      <c r="B11" t="s">
        <v>108</v>
      </c>
      <c r="C11" t="str">
        <f>IF(ISBLANK(J11),K11,CONCATENATE(VLOOKUP(J11,Spielerauswahl!$A$2:$C$145,3,FALSE),", ",VLOOKUP(J11,Spielerauswahl!$A$2:$C$145,2,FALSE)))</f>
        <v>Dammann, Reinhold</v>
      </c>
      <c r="D11">
        <f>Eingabe_BS!AP$22</f>
        <v>24</v>
      </c>
      <c r="E11">
        <f>Eingabe_BS!AQ$22</f>
        <v>29</v>
      </c>
      <c r="F11">
        <f>Eingabe_BS!AR$22</f>
        <v>31</v>
      </c>
      <c r="G11">
        <f>Eingabe_BS!AS$22</f>
        <v>32</v>
      </c>
      <c r="H11">
        <f t="shared" si="3"/>
        <v>116</v>
      </c>
      <c r="I11" t="str">
        <f t="shared" si="1"/>
        <v>8 / 2</v>
      </c>
      <c r="J11" s="34">
        <v>25732</v>
      </c>
      <c r="K11" s="34"/>
    </row>
    <row r="12" spans="1:11" ht="12.75" hidden="1">
      <c r="A12" t="str">
        <f t="shared" si="2"/>
        <v>MGC "AS" Witten 1</v>
      </c>
      <c r="B12" t="s">
        <v>108</v>
      </c>
      <c r="C12">
        <f>IF(ISBLANK(J12),K12,CONCATENATE(VLOOKUP(J12,Spielerauswahl!$A$2:$C$145,3,FALSE),", ",VLOOKUP(J12,Spielerauswahl!$A$2:$C$145,2,FALSE)))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</row>
    <row r="13" spans="1:11" ht="12.75" hidden="1">
      <c r="A13" t="str">
        <f t="shared" si="2"/>
        <v>MGC "AS" Witten 1</v>
      </c>
      <c r="B13" t="s">
        <v>108</v>
      </c>
      <c r="C13">
        <f>IF(ISBLANK(J13),K13,CONCATENATE(VLOOKUP(J13,Spielerauswahl!$A$2:$C$145,3,FALSE),", ",VLOOKUP(J13,Spielerauswahl!$A$2:$C$145,2,FALSE)))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</row>
    <row r="14" spans="1:11" ht="12.75" hidden="1">
      <c r="A14" t="str">
        <f t="shared" si="2"/>
        <v>MGC "AS" Witten 1</v>
      </c>
      <c r="B14" t="s">
        <v>108</v>
      </c>
      <c r="C14">
        <f>IF(ISBLANK(J14),K14,CONCATENATE(VLOOKUP(J14,Spielerauswahl!$A$2:$C$145,3,FALSE),", ",VLOOKUP(J14,Spielerauswahl!$A$2:$C$145,2,FALSE)))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</row>
    <row r="15" spans="1:11" ht="12.75" hidden="1">
      <c r="A15" t="str">
        <f t="shared" si="2"/>
        <v>MGC "AS" Witten 1</v>
      </c>
      <c r="B15" t="s">
        <v>108</v>
      </c>
      <c r="C15">
        <f>IF(ISBLANK(J15),K15,CONCATENATE(VLOOKUP(J15,Spielerauswahl!$A$2:$C$145,3,FALSE),", ",VLOOKUP(J15,Spielerauswahl!$A$2:$C$145,2,FALSE)))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108</v>
      </c>
      <c r="C16">
        <f>IF(ISBLANK(J16),K16,CONCATENATE(VLOOKUP(J16,Spielerauswahl!$A$2:$C$145,3,FALSE),", ",VLOOKUP(J16,Spielerauswahl!$A$2:$C$145,2,FALSE)))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108</v>
      </c>
      <c r="C17">
        <f>IF(ISBLANK(J17),K17,CONCATENATE(VLOOKUP(J17,Spielerauswahl!$A$2:$C$145,3,FALSE),", ",VLOOKUP(J17,Spielerauswahl!$A$2:$C$145,2,FALSE)))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108</v>
      </c>
      <c r="C18">
        <f>IF(ISBLANK(J18),K18,CONCATENATE(VLOOKUP(J18,Spielerauswahl!$A$2:$C$145,3,FALSE),", ",VLOOKUP(J18,Spielerauswahl!$A$2:$C$145,2,FALSE)))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:11" ht="12.75" hidden="1">
      <c r="A19" t="str">
        <f t="shared" si="2"/>
        <v>MGC "AS" Witten 1</v>
      </c>
      <c r="B19" t="s">
        <v>108</v>
      </c>
      <c r="C19">
        <f>IF(ISBLANK(J19),K19,CONCATENATE(VLOOKUP(J19,Spielerauswahl!$A$2:$C$145,3,FALSE),", ",VLOOKUP(J19,Spielerauswahl!$A$2:$C$145,2,FALSE)))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34"/>
    </row>
    <row r="21" spans="1:11" ht="12.75">
      <c r="A21" t="str">
        <f>Eingabe_BS!A27</f>
        <v>MGC Biebertal 1</v>
      </c>
      <c r="B21" t="s">
        <v>126</v>
      </c>
      <c r="C21" t="str">
        <f>IF(ISBLANK(J21),K21,CONCATENATE(VLOOKUP(J21,Spielerauswahl!$A$2:$C$145,3,FALSE),", ",VLOOKUP(J21,Spielerauswahl!$A$2:$C$145,2,FALSE)))</f>
        <v>Friedrich, Hans-Joachim</v>
      </c>
      <c r="D21">
        <f>Eingabe_BS!B$47</f>
        <v>22</v>
      </c>
      <c r="E21">
        <f>Eingabe_BS!C$47</f>
        <v>24</v>
      </c>
      <c r="F21">
        <f>Eingabe_BS!D$47</f>
        <v>24</v>
      </c>
      <c r="G21">
        <f>Eingabe_BS!E$47</f>
        <v>22</v>
      </c>
      <c r="H21">
        <f aca="true" t="shared" si="4" ref="H21:H26">IF(OR(C21=", ",C21=""),"",SUM(D21:G21))</f>
        <v>92</v>
      </c>
      <c r="I21" t="str">
        <f>IF(OR(C21=", ",C21=""),"",IF(G21&gt;0,CONCATENATE(MAX(D21:G21)-MIN(D21:G21)," / ",SMALL(D21:G21,3)-SMALL(D21:G21,2)),IF(F21&gt;0,MAX(D21:F21)-MIN(D21:F21),MAX(D21:E21)-MIN(D21,E21))))</f>
        <v>2 / 2</v>
      </c>
      <c r="J21" s="34">
        <v>23796</v>
      </c>
      <c r="K21" s="34"/>
    </row>
    <row r="22" spans="1:11" ht="12.75">
      <c r="A22" t="str">
        <f>A21</f>
        <v>MGC Biebertal 1</v>
      </c>
      <c r="B22" t="s">
        <v>126</v>
      </c>
      <c r="C22" t="str">
        <f>IF(ISBLANK(J22),K22,CONCATENATE(VLOOKUP(J22,Spielerauswahl!$A$2:$C$145,3,FALSE),", ",VLOOKUP(J22,Spielerauswahl!$A$2:$C$145,2,FALSE)))</f>
        <v>Werner, Lars</v>
      </c>
      <c r="D22">
        <f>Eingabe_BS!G$47</f>
        <v>27</v>
      </c>
      <c r="E22">
        <f>Eingabe_BS!H$47</f>
        <v>31</v>
      </c>
      <c r="F22">
        <f>Eingabe_BS!I$47</f>
        <v>25</v>
      </c>
      <c r="G22">
        <f>Eingabe_BS!J$47</f>
        <v>25</v>
      </c>
      <c r="H22">
        <f t="shared" si="4"/>
        <v>108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6 / 2</v>
      </c>
      <c r="J22" s="34">
        <v>36311</v>
      </c>
      <c r="K22" s="34"/>
    </row>
    <row r="23" spans="1:11" ht="12.75">
      <c r="A23" t="str">
        <f aca="true" t="shared" si="6" ref="A23:A38">A22</f>
        <v>MGC Biebertal 1</v>
      </c>
      <c r="B23" t="s">
        <v>126</v>
      </c>
      <c r="C23" t="str">
        <f>IF(ISBLANK(J23),K23,CONCATENATE(VLOOKUP(J23,Spielerauswahl!$A$2:$C$145,3,FALSE),", ",VLOOKUP(J23,Spielerauswahl!$A$2:$C$145,2,FALSE)))</f>
        <v>Borggraefe, Jens</v>
      </c>
      <c r="D23">
        <f>Eingabe_BS!L$47</f>
        <v>20</v>
      </c>
      <c r="E23">
        <f>Eingabe_BS!M$47</f>
        <v>20</v>
      </c>
      <c r="F23">
        <f>Eingabe_BS!N$47</f>
        <v>18</v>
      </c>
      <c r="G23">
        <f>Eingabe_BS!O$47</f>
        <v>22</v>
      </c>
      <c r="H23">
        <f t="shared" si="4"/>
        <v>80</v>
      </c>
      <c r="I23" t="str">
        <f t="shared" si="5"/>
        <v>4 / 0</v>
      </c>
      <c r="J23" s="34">
        <v>43756</v>
      </c>
      <c r="K23" s="34"/>
    </row>
    <row r="24" spans="1:11" ht="12.75">
      <c r="A24" t="str">
        <f t="shared" si="6"/>
        <v>MGC Biebertal 1</v>
      </c>
      <c r="B24" t="s">
        <v>126</v>
      </c>
      <c r="C24" t="str">
        <f>IF(ISBLANK(J24),K24,CONCATENATE(VLOOKUP(J24,Spielerauswahl!$A$2:$C$145,3,FALSE),", ",VLOOKUP(J24,Spielerauswahl!$A$2:$C$145,2,FALSE)))</f>
        <v>Romberg, Michael</v>
      </c>
      <c r="D24">
        <f>Eingabe_BS!Q$47</f>
        <v>22</v>
      </c>
      <c r="E24">
        <f>Eingabe_BS!R$47</f>
        <v>26</v>
      </c>
      <c r="F24">
        <f>Eingabe_BS!S$47</f>
        <v>24</v>
      </c>
      <c r="G24">
        <f>Eingabe_BS!T$47</f>
        <v>21</v>
      </c>
      <c r="H24">
        <f t="shared" si="4"/>
        <v>93</v>
      </c>
      <c r="I24" t="str">
        <f t="shared" si="5"/>
        <v>5 / 2</v>
      </c>
      <c r="J24" s="34">
        <v>44981</v>
      </c>
      <c r="K24" s="34"/>
    </row>
    <row r="25" spans="1:11" ht="12.75">
      <c r="A25" t="str">
        <f t="shared" si="6"/>
        <v>MGC Biebertal 1</v>
      </c>
      <c r="B25" t="s">
        <v>126</v>
      </c>
      <c r="C25" t="str">
        <f>IF(ISBLANK(J25),K25,CONCATENATE(VLOOKUP(J25,Spielerauswahl!$A$2:$C$145,3,FALSE),", ",VLOOKUP(J25,Spielerauswahl!$A$2:$C$145,2,FALSE)))</f>
        <v>Müller, Dirk</v>
      </c>
      <c r="D25">
        <f>Eingabe_BS!V$47</f>
        <v>28</v>
      </c>
      <c r="E25">
        <f>Eingabe_BS!W$47</f>
        <v>26</v>
      </c>
      <c r="F25">
        <f>Eingabe_BS!X$47</f>
        <v>23</v>
      </c>
      <c r="G25">
        <f>Eingabe_BS!Y$47</f>
        <v>24</v>
      </c>
      <c r="H25">
        <f t="shared" si="4"/>
        <v>101</v>
      </c>
      <c r="I25" t="str">
        <f t="shared" si="5"/>
        <v>5 / 2</v>
      </c>
      <c r="J25" s="34">
        <v>48182</v>
      </c>
      <c r="K25" s="34"/>
    </row>
    <row r="26" spans="1:11" ht="12.75">
      <c r="A26" t="str">
        <f t="shared" si="6"/>
        <v>MGC Biebertal 1</v>
      </c>
      <c r="B26" t="s">
        <v>126</v>
      </c>
      <c r="C26" t="str">
        <f>IF(ISBLANK(J26),K26,CONCATENATE(VLOOKUP(J26,Spielerauswahl!$A$2:$C$145,3,FALSE),", ",VLOOKUP(J26,Spielerauswahl!$A$2:$C$145,2,FALSE)))</f>
        <v>Anders, Alexander</v>
      </c>
      <c r="D26">
        <f>Eingabe_BS!AA$47</f>
        <v>24</v>
      </c>
      <c r="E26">
        <f>Eingabe_BS!AB$47</f>
        <v>21</v>
      </c>
      <c r="F26">
        <f>Eingabe_BS!AC$47</f>
        <v>22</v>
      </c>
      <c r="G26">
        <f>Eingabe_BS!AD$47</f>
        <v>24</v>
      </c>
      <c r="H26">
        <f t="shared" si="4"/>
        <v>91</v>
      </c>
      <c r="I26" t="str">
        <f t="shared" si="5"/>
        <v>3 / 2</v>
      </c>
      <c r="J26" s="34">
        <v>44990</v>
      </c>
      <c r="K26" s="34"/>
    </row>
    <row r="27" spans="1:11" ht="12.75">
      <c r="A27" t="str">
        <f t="shared" si="6"/>
        <v>MGC Biebertal 1</v>
      </c>
      <c r="C27" s="23" t="s">
        <v>110</v>
      </c>
      <c r="D27" s="23">
        <f>SUM(D21:D26)</f>
        <v>143</v>
      </c>
      <c r="E27" s="23">
        <f>SUM(E21:E26)</f>
        <v>148</v>
      </c>
      <c r="F27" s="23">
        <f>SUM(F21:F26)</f>
        <v>136</v>
      </c>
      <c r="G27" s="23">
        <f>SUM(G21:G26)</f>
        <v>138</v>
      </c>
      <c r="H27" s="23">
        <f>SUM(D27:G27)</f>
        <v>565</v>
      </c>
      <c r="I27" s="23" t="str">
        <f t="shared" si="5"/>
        <v>12 / 5</v>
      </c>
      <c r="J27" s="34"/>
      <c r="K27" s="34"/>
    </row>
    <row r="28" spans="1:11" ht="12.75" hidden="1">
      <c r="A28" t="str">
        <f t="shared" si="6"/>
        <v>MGC Biebertal 1</v>
      </c>
      <c r="B28" t="s">
        <v>107</v>
      </c>
      <c r="C28">
        <f>IF(ISBLANK(J28),K28,CONCATENATE(VLOOKUP(J28,Spielerauswahl!$A$2:$C$145,3,FALSE),", ",VLOOKUP(J28,Spielerauswahl!$A$2:$C$145,2,FALSE)))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  <c r="K28" s="34"/>
    </row>
    <row r="29" spans="1:11" ht="12.75">
      <c r="A29" t="str">
        <f t="shared" si="6"/>
        <v>MGC Biebertal 1</v>
      </c>
      <c r="B29" t="s">
        <v>108</v>
      </c>
      <c r="C29" t="str">
        <f>IF(ISBLANK(J29),K29,CONCATENATE(VLOOKUP(J29,Spielerauswahl!$A$2:$C$145,3,FALSE),", ",VLOOKUP(J29,Spielerauswahl!$A$2:$C$145,2,FALSE)))</f>
        <v>Rosendahl, Max</v>
      </c>
      <c r="D29">
        <f>Eingabe_BS!AK$47</f>
        <v>22</v>
      </c>
      <c r="E29">
        <f>Eingabe_BS!AL$47</f>
        <v>24</v>
      </c>
      <c r="F29">
        <f>Eingabe_BS!AM$47</f>
        <v>31</v>
      </c>
      <c r="G29">
        <f>Eingabe_BS!AN$47</f>
        <v>26</v>
      </c>
      <c r="H29">
        <f t="shared" si="7"/>
        <v>103</v>
      </c>
      <c r="I29" t="str">
        <f t="shared" si="5"/>
        <v>9 / 2</v>
      </c>
      <c r="J29" s="34">
        <v>37764</v>
      </c>
      <c r="K29" s="34"/>
    </row>
    <row r="30" spans="1:11" ht="12.75" hidden="1">
      <c r="A30" t="str">
        <f t="shared" si="6"/>
        <v>MGC Biebertal 1</v>
      </c>
      <c r="B30" t="s">
        <v>108</v>
      </c>
      <c r="C30">
        <f>IF(ISBLANK(J30),K30,CONCATENATE(VLOOKUP(J30,Spielerauswahl!$A$2:$C$145,3,FALSE),", ",VLOOKUP(J30,Spielerauswahl!$A$2:$C$145,2,FALSE)))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</row>
    <row r="31" spans="1:11" ht="12.75" hidden="1">
      <c r="A31" t="str">
        <f t="shared" si="6"/>
        <v>MGC Biebertal 1</v>
      </c>
      <c r="B31" t="s">
        <v>108</v>
      </c>
      <c r="C31">
        <f>IF(ISBLANK(J31),K31,CONCATENATE(VLOOKUP(J31,Spielerauswahl!$A$2:$C$145,3,FALSE),", ",VLOOKUP(J31,Spielerauswahl!$A$2:$C$145,2,FALSE)))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Biebertal 1</v>
      </c>
      <c r="B32" t="s">
        <v>108</v>
      </c>
      <c r="C32">
        <f>IF(ISBLANK(J32),K32,CONCATENATE(VLOOKUP(J32,Spielerauswahl!$A$2:$C$145,3,FALSE),", ",VLOOKUP(J32,Spielerauswahl!$A$2:$C$145,2,FALSE)))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Biebertal 1</v>
      </c>
      <c r="B33" t="s">
        <v>108</v>
      </c>
      <c r="C33">
        <f>IF(ISBLANK(J33),K33,CONCATENATE(VLOOKUP(J33,Spielerauswahl!$A$2:$C$145,3,FALSE),", ",VLOOKUP(J33,Spielerauswahl!$A$2:$C$145,2,FALSE)))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Biebertal 1</v>
      </c>
      <c r="B34" t="s">
        <v>108</v>
      </c>
      <c r="C34">
        <f>IF(ISBLANK(J34),K34,CONCATENATE(VLOOKUP(J34,Spielerauswahl!$A$2:$C$145,3,FALSE),", ",VLOOKUP(J34,Spielerauswahl!$A$2:$C$145,2,FALSE)))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Biebertal 1</v>
      </c>
      <c r="B35" t="s">
        <v>108</v>
      </c>
      <c r="C35">
        <f>IF(ISBLANK(J35),K35,CONCATENATE(VLOOKUP(J35,Spielerauswahl!$A$2:$C$145,3,FALSE),", ",VLOOKUP(J35,Spielerauswahl!$A$2:$C$145,2,FALSE)))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Biebertal 1</v>
      </c>
      <c r="B36" t="s">
        <v>108</v>
      </c>
      <c r="C36">
        <f>IF(ISBLANK(J36),K36,CONCATENATE(VLOOKUP(J36,Spielerauswahl!$A$2:$C$145,3,FALSE),", ",VLOOKUP(J36,Spielerauswahl!$A$2:$C$145,2,FALSE)))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Biebertal 1</v>
      </c>
      <c r="B37" t="s">
        <v>108</v>
      </c>
      <c r="C37">
        <f>IF(ISBLANK(J37),K37,CONCATENATE(VLOOKUP(J37,Spielerauswahl!$A$2:$C$145,3,FALSE),", ",VLOOKUP(J37,Spielerauswahl!$A$2:$C$145,2,FALSE)))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Biebertal 1</v>
      </c>
      <c r="B38" t="s">
        <v>108</v>
      </c>
      <c r="C38">
        <f>IF(ISBLANK(J38),K38,CONCATENATE(VLOOKUP(J38,Spielerauswahl!$A$2:$C$145,3,FALSE),", ",VLOOKUP(J38,Spielerauswahl!$A$2:$C$145,2,FALSE)))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</row>
    <row r="39" spans="3:11" ht="12.75">
      <c r="C39" s="23"/>
      <c r="D39" s="23"/>
      <c r="E39" s="23"/>
      <c r="F39" s="24"/>
      <c r="G39" s="24"/>
      <c r="H39" s="23"/>
      <c r="I39" s="23"/>
      <c r="J39" s="34"/>
      <c r="K39" s="34"/>
    </row>
    <row r="40" spans="1:11" ht="12.75">
      <c r="A40" t="str">
        <f>Eingabe_BS!A52</f>
        <v>BGS Hardenberg 2</v>
      </c>
      <c r="B40" t="s">
        <v>126</v>
      </c>
      <c r="C40" t="str">
        <f>IF(ISBLANK(J40),K40,CONCATENATE(VLOOKUP(J40,Spielerauswahl!$A$2:$C$145,3,FALSE),", ",VLOOKUP(J40,Spielerauswahl!$A$2:$C$145,2,FALSE)))</f>
        <v>Kraayvanger, Björn</v>
      </c>
      <c r="D40">
        <f>Eingabe_BS!B$72</f>
        <v>25</v>
      </c>
      <c r="E40">
        <f>Eingabe_BS!C$72</f>
        <v>28</v>
      </c>
      <c r="F40">
        <f>Eingabe_BS!D$72</f>
        <v>29</v>
      </c>
      <c r="G40">
        <f>Eingabe_BS!E$72</f>
        <v>25</v>
      </c>
      <c r="H40">
        <f aca="true" t="shared" si="8" ref="H40:H45">IF(OR(C40=", ",C40=""),"",SUM(D40:G40))</f>
        <v>107</v>
      </c>
      <c r="I40" t="str">
        <f>IF(OR(C40=", ",C40=""),"",IF(G40&gt;0,CONCATENATE(MAX(D40:G40)-MIN(D40:G40)," / ",SMALL(D40:G40,3)-SMALL(D40:G40,2)),IF(F40&gt;0,MAX(D40:F40)-MIN(D40:F40),MAX(D40:E40)-MIN(D40,E40))))</f>
        <v>4 / 3</v>
      </c>
      <c r="J40" s="34">
        <v>44488</v>
      </c>
      <c r="K40" s="34"/>
    </row>
    <row r="41" spans="1:11" ht="12.75">
      <c r="A41" t="str">
        <f>A40</f>
        <v>BGS Hardenberg 2</v>
      </c>
      <c r="B41" t="s">
        <v>126</v>
      </c>
      <c r="C41" t="str">
        <f>IF(ISBLANK(J41),K41,CONCATENATE(VLOOKUP(J41,Spielerauswahl!$A$2:$C$145,3,FALSE),", ",VLOOKUP(J41,Spielerauswahl!$A$2:$C$145,2,FALSE)))</f>
        <v>Höpner, Peter</v>
      </c>
      <c r="D41">
        <f>Eingabe_BS!G$72</f>
        <v>26</v>
      </c>
      <c r="E41">
        <f>Eingabe_BS!H$72</f>
        <v>22</v>
      </c>
      <c r="F41">
        <f>Eingabe_BS!I$72</f>
        <v>20</v>
      </c>
      <c r="G41">
        <f>Eingabe_BS!J$72</f>
        <v>22</v>
      </c>
      <c r="H41">
        <f t="shared" si="8"/>
        <v>90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6 / 0</v>
      </c>
      <c r="J41" s="34">
        <v>46612</v>
      </c>
      <c r="K41" s="34"/>
    </row>
    <row r="42" spans="1:11" ht="12.75">
      <c r="A42" t="str">
        <f aca="true" t="shared" si="10" ref="A42:A57">A41</f>
        <v>BGS Hardenberg 2</v>
      </c>
      <c r="B42" t="s">
        <v>126</v>
      </c>
      <c r="C42" t="str">
        <f>IF(ISBLANK(J42),K42,CONCATENATE(VLOOKUP(J42,Spielerauswahl!$A$2:$C$145,3,FALSE),", ",VLOOKUP(J42,Spielerauswahl!$A$2:$C$145,2,FALSE)))</f>
        <v>Hoose, Wilfried</v>
      </c>
      <c r="D42">
        <f>Eingabe_BS!L$72</f>
        <v>24</v>
      </c>
      <c r="E42">
        <f>Eingabe_BS!M$72</f>
        <v>26</v>
      </c>
      <c r="F42">
        <f>Eingabe_BS!N$72</f>
        <v>28</v>
      </c>
      <c r="G42">
        <f>Eingabe_BS!O$72</f>
        <v>27</v>
      </c>
      <c r="H42">
        <f t="shared" si="8"/>
        <v>105</v>
      </c>
      <c r="I42" t="str">
        <f t="shared" si="9"/>
        <v>4 / 1</v>
      </c>
      <c r="J42" s="34">
        <v>40538</v>
      </c>
      <c r="K42" s="34"/>
    </row>
    <row r="43" spans="1:11" ht="12.75">
      <c r="A43" t="str">
        <f t="shared" si="10"/>
        <v>BGS Hardenberg 2</v>
      </c>
      <c r="B43" t="s">
        <v>126</v>
      </c>
      <c r="C43" t="str">
        <f>IF(ISBLANK(J43),K43,CONCATENATE(VLOOKUP(J43,Spielerauswahl!$A$2:$C$145,3,FALSE),", ",VLOOKUP(J43,Spielerauswahl!$A$2:$C$145,2,FALSE)))</f>
        <v>Morgenstern, Angela</v>
      </c>
      <c r="D43">
        <f>Eingabe_BS!Q$72</f>
        <v>25</v>
      </c>
      <c r="E43">
        <f>Eingabe_BS!R$72</f>
        <v>26</v>
      </c>
      <c r="F43">
        <f>Eingabe_BS!S$72</f>
        <v>25</v>
      </c>
      <c r="G43">
        <f>Eingabe_BS!T$72</f>
        <v>19</v>
      </c>
      <c r="H43">
        <f t="shared" si="8"/>
        <v>95</v>
      </c>
      <c r="I43" t="str">
        <f t="shared" si="9"/>
        <v>7 / 0</v>
      </c>
      <c r="J43" s="34">
        <v>25840</v>
      </c>
      <c r="K43" s="34"/>
    </row>
    <row r="44" spans="1:11" ht="12.75">
      <c r="A44" t="str">
        <f t="shared" si="10"/>
        <v>BGS Hardenberg 2</v>
      </c>
      <c r="B44" t="s">
        <v>126</v>
      </c>
      <c r="C44" t="str">
        <f>IF(ISBLANK(J44),K44,CONCATENATE(VLOOKUP(J44,Spielerauswahl!$A$2:$C$145,3,FALSE),", ",VLOOKUP(J44,Spielerauswahl!$A$2:$C$145,2,FALSE)))</f>
        <v>Ebert, Alfred</v>
      </c>
      <c r="D44">
        <f>Eingabe_BS!V$72</f>
        <v>27</v>
      </c>
      <c r="E44">
        <f>Eingabe_BS!W$72</f>
        <v>23</v>
      </c>
      <c r="F44">
        <f>Eingabe_BS!X$72</f>
        <v>30</v>
      </c>
      <c r="G44">
        <f>Eingabe_BS!Y$72</f>
        <v>26</v>
      </c>
      <c r="H44">
        <f t="shared" si="8"/>
        <v>106</v>
      </c>
      <c r="I44" t="str">
        <f t="shared" si="9"/>
        <v>7 / 1</v>
      </c>
      <c r="J44" s="34">
        <v>45272</v>
      </c>
      <c r="K44" s="34"/>
    </row>
    <row r="45" spans="1:11" ht="12.75">
      <c r="A45" t="str">
        <f t="shared" si="10"/>
        <v>BGS Hardenberg 2</v>
      </c>
      <c r="B45" t="s">
        <v>126</v>
      </c>
      <c r="C45" t="str">
        <f>IF(ISBLANK(J45),K45,CONCATENATE(VLOOKUP(J45,Spielerauswahl!$A$2:$C$145,3,FALSE),", ",VLOOKUP(J45,Spielerauswahl!$A$2:$C$145,2,FALSE)))</f>
        <v>Hansen, Pascal</v>
      </c>
      <c r="D45">
        <f>Eingabe_BS!AA$72</f>
        <v>27</v>
      </c>
      <c r="E45">
        <f>Eingabe_BS!AB$72</f>
        <v>25</v>
      </c>
      <c r="F45">
        <f>Eingabe_BS!AC$72</f>
        <v>28</v>
      </c>
      <c r="G45">
        <f>Eingabe_BS!AD$72</f>
        <v>23</v>
      </c>
      <c r="H45">
        <f t="shared" si="8"/>
        <v>103</v>
      </c>
      <c r="I45" t="str">
        <f t="shared" si="9"/>
        <v>5 / 2</v>
      </c>
      <c r="J45" s="34">
        <v>38016</v>
      </c>
      <c r="K45" s="34"/>
    </row>
    <row r="46" spans="1:11" ht="12.75">
      <c r="A46" t="str">
        <f t="shared" si="10"/>
        <v>BGS Hardenberg 2</v>
      </c>
      <c r="C46" s="23" t="s">
        <v>110</v>
      </c>
      <c r="D46" s="23">
        <f>SUM(D40:D45)</f>
        <v>154</v>
      </c>
      <c r="E46" s="23">
        <f>SUM(E40:E45)</f>
        <v>150</v>
      </c>
      <c r="F46" s="23">
        <f>SUM(F40:F45)</f>
        <v>160</v>
      </c>
      <c r="G46" s="23">
        <f>SUM(G40:G45)</f>
        <v>142</v>
      </c>
      <c r="H46" s="23">
        <f>SUM(D46:G46)</f>
        <v>606</v>
      </c>
      <c r="I46" s="23" t="str">
        <f t="shared" si="9"/>
        <v>18 / 4</v>
      </c>
      <c r="J46" s="34"/>
      <c r="K46" s="34"/>
    </row>
    <row r="47" spans="1:11" ht="12.75">
      <c r="A47" t="str">
        <f t="shared" si="10"/>
        <v>BGS Hardenberg 2</v>
      </c>
      <c r="B47" t="s">
        <v>107</v>
      </c>
      <c r="C47" t="str">
        <f>IF(ISBLANK(J47),K47,CONCATENATE(VLOOKUP(J47,Spielerauswahl!$A$2:$C$145,3,FALSE),", ",VLOOKUP(J47,Spielerauswahl!$A$2:$C$145,2,FALSE)))</f>
        <v>Brocks, Ralf</v>
      </c>
      <c r="D47">
        <f>Eingabe_BS!AF$72</f>
        <v>25</v>
      </c>
      <c r="E47">
        <f>Eingabe_BS!AG$72</f>
        <v>25</v>
      </c>
      <c r="F47">
        <f>Eingabe_BS!AH$72</f>
        <v>24</v>
      </c>
      <c r="G47">
        <f>Eingabe_BS!AI$72</f>
        <v>25</v>
      </c>
      <c r="H47">
        <f aca="true" t="shared" si="11" ref="H47:H57">IF(OR(C47=", ",C47=""),"",SUM(D47:G47))</f>
        <v>99</v>
      </c>
      <c r="I47" t="str">
        <f t="shared" si="9"/>
        <v>1 / 0</v>
      </c>
      <c r="J47" s="34">
        <v>38316</v>
      </c>
      <c r="K47" s="34"/>
    </row>
    <row r="48" spans="1:11" ht="12.75">
      <c r="A48" t="str">
        <f t="shared" si="10"/>
        <v>BGS Hardenberg 2</v>
      </c>
      <c r="B48" t="s">
        <v>108</v>
      </c>
      <c r="C48" t="str">
        <f>IF(ISBLANK(J48),K48,CONCATENATE(VLOOKUP(J48,Spielerauswahl!$A$2:$C$145,3,FALSE),", ",VLOOKUP(J48,Spielerauswahl!$A$2:$C$145,2,FALSE)))</f>
        <v>Brocks, Carsten</v>
      </c>
      <c r="D48">
        <f>Eingabe_BS!AK$72</f>
        <v>29</v>
      </c>
      <c r="E48">
        <f>Eingabe_BS!AL$72</f>
        <v>32</v>
      </c>
      <c r="F48">
        <f>Eingabe_BS!AM$72</f>
        <v>27</v>
      </c>
      <c r="G48">
        <f>Eingabe_BS!AN$72</f>
        <v>28</v>
      </c>
      <c r="H48">
        <f t="shared" si="11"/>
        <v>116</v>
      </c>
      <c r="I48" t="str">
        <f t="shared" si="9"/>
        <v>5 / 1</v>
      </c>
      <c r="J48" s="34">
        <v>38336</v>
      </c>
      <c r="K48" s="34"/>
    </row>
    <row r="49" spans="1:11" ht="12.75" hidden="1">
      <c r="A49" t="str">
        <f t="shared" si="10"/>
        <v>BGS Hardenberg 2</v>
      </c>
      <c r="B49" t="s">
        <v>108</v>
      </c>
      <c r="C49">
        <f>IF(ISBLANK(J49),K49,CONCATENATE(VLOOKUP(J49,Spielerauswahl!$A$2:$C$145,3,FALSE),", ",VLOOKUP(J49,Spielerauswahl!$A$2:$C$145,2,FALSE)))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  <c r="K49" s="34"/>
    </row>
    <row r="50" spans="1:11" ht="12.75" hidden="1">
      <c r="A50" t="str">
        <f t="shared" si="10"/>
        <v>BGS Hardenberg 2</v>
      </c>
      <c r="B50" t="s">
        <v>108</v>
      </c>
      <c r="C50">
        <f>IF(ISBLANK(J50),K50,CONCATENATE(VLOOKUP(J50,Spielerauswahl!$A$2:$C$145,3,FALSE),", ",VLOOKUP(J50,Spielerauswahl!$A$2:$C$145,2,FALSE)))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</row>
    <row r="51" spans="1:11" ht="12.75" hidden="1">
      <c r="A51" t="str">
        <f t="shared" si="10"/>
        <v>BGS Hardenberg 2</v>
      </c>
      <c r="B51" t="s">
        <v>108</v>
      </c>
      <c r="C51">
        <f>IF(ISBLANK(J51),K51,CONCATENATE(VLOOKUP(J51,Spielerauswahl!$A$2:$C$145,3,FALSE),", ",VLOOKUP(J51,Spielerauswahl!$A$2:$C$145,2,FALSE)))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</row>
    <row r="52" spans="1:11" ht="12.75" hidden="1">
      <c r="A52" t="str">
        <f t="shared" si="10"/>
        <v>BGS Hardenberg 2</v>
      </c>
      <c r="B52" t="s">
        <v>108</v>
      </c>
      <c r="C52">
        <f>IF(ISBLANK(J52),K52,CONCATENATE(VLOOKUP(J52,Spielerauswahl!$A$2:$C$145,3,FALSE),", ",VLOOKUP(J52,Spielerauswahl!$A$2:$C$145,2,FALSE)))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</row>
    <row r="53" spans="1:11" ht="12.75" hidden="1">
      <c r="A53" t="str">
        <f t="shared" si="10"/>
        <v>BGS Hardenberg 2</v>
      </c>
      <c r="B53" t="s">
        <v>108</v>
      </c>
      <c r="C53">
        <f>IF(ISBLANK(J53),K53,CONCATENATE(VLOOKUP(J53,Spielerauswahl!$A$2:$C$145,3,FALSE),", ",VLOOKUP(J53,Spielerauswahl!$A$2:$C$145,2,FALSE)))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</row>
    <row r="54" spans="1:11" ht="12.75" hidden="1">
      <c r="A54" t="str">
        <f t="shared" si="10"/>
        <v>BGS Hardenberg 2</v>
      </c>
      <c r="B54" t="s">
        <v>108</v>
      </c>
      <c r="C54">
        <f>IF(ISBLANK(J54),K54,CONCATENATE(VLOOKUP(J54,Spielerauswahl!$A$2:$C$145,3,FALSE),", ",VLOOKUP(J54,Spielerauswahl!$A$2:$C$145,2,FALSE)))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BGS Hardenberg 2</v>
      </c>
      <c r="B55" t="s">
        <v>108</v>
      </c>
      <c r="C55">
        <f>IF(ISBLANK(J55),K55,CONCATENATE(VLOOKUP(J55,Spielerauswahl!$A$2:$C$145,3,FALSE),", ",VLOOKUP(J55,Spielerauswahl!$A$2:$C$145,2,FALSE)))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BGS Hardenberg 2</v>
      </c>
      <c r="B56" t="s">
        <v>108</v>
      </c>
      <c r="C56">
        <f>IF(ISBLANK(J56),K56,CONCATENATE(VLOOKUP(J56,Spielerauswahl!$A$2:$C$145,3,FALSE),", ",VLOOKUP(J56,Spielerauswahl!$A$2:$C$145,2,FALSE)))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BGS Hardenberg 2</v>
      </c>
      <c r="B57" t="s">
        <v>108</v>
      </c>
      <c r="C57">
        <f>IF(ISBLANK(J57),K57,CONCATENATE(VLOOKUP(J57,Spielerauswahl!$A$2:$C$145,3,FALSE),", ",VLOOKUP(J57,Spielerauswahl!$A$2:$C$145,2,FALSE)))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</row>
    <row r="58" spans="3:11" ht="12.75">
      <c r="C58" s="33"/>
      <c r="J58" s="34"/>
      <c r="K58" s="34"/>
    </row>
    <row r="59" spans="1:11" ht="12.75">
      <c r="A59" t="str">
        <f>Eingabe_BS!A77</f>
        <v>MC 62 Lüdenscheid 1</v>
      </c>
      <c r="B59" t="s">
        <v>126</v>
      </c>
      <c r="C59" t="str">
        <f>IF(ISBLANK(J59),K59,CONCATENATE(VLOOKUP(J59,Spielerauswahl!$A$2:$C$145,3,FALSE),", ",VLOOKUP(J59,Spielerauswahl!$A$2:$C$145,2,FALSE)))</f>
        <v>Pondruff, Klaus</v>
      </c>
      <c r="D59">
        <f>Eingabe_BS!B$97</f>
        <v>22</v>
      </c>
      <c r="E59">
        <f>Eingabe_BS!C$97</f>
        <v>21</v>
      </c>
      <c r="F59">
        <f>Eingabe_BS!D$97</f>
        <v>23</v>
      </c>
      <c r="G59">
        <f>Eingabe_BS!E$97</f>
        <v>22</v>
      </c>
      <c r="H59">
        <f aca="true" t="shared" si="12" ref="H59:H64">IF(OR(C59=", ",C59=""),"",SUM(D59:G59))</f>
        <v>88</v>
      </c>
      <c r="I59" t="str">
        <f>IF(OR(C59=", ",C59=""),"",IF(G59&gt;0,CONCATENATE(MAX(D59:G59)-MIN(D59:G59)," / ",SMALL(D59:G59,3)-SMALL(D59:G59,2)),IF(F59&gt;0,MAX(D59:F59)-MIN(D59:F59),MAX(D59:E59)-MIN(D59,E59))))</f>
        <v>2 / 0</v>
      </c>
      <c r="J59" s="34">
        <v>4095</v>
      </c>
      <c r="K59" s="34"/>
    </row>
    <row r="60" spans="1:11" ht="12.75">
      <c r="A60" t="str">
        <f>A59</f>
        <v>MC 62 Lüdenscheid 1</v>
      </c>
      <c r="B60" t="s">
        <v>126</v>
      </c>
      <c r="C60" t="str">
        <f>IF(ISBLANK(J60),K60,CONCATENATE(VLOOKUP(J60,Spielerauswahl!$A$2:$C$145,3,FALSE),", ",VLOOKUP(J60,Spielerauswahl!$A$2:$C$145,2,FALSE)))</f>
        <v>Inck, Alfred</v>
      </c>
      <c r="D60">
        <f>Eingabe_BS!G$97</f>
        <v>30</v>
      </c>
      <c r="E60">
        <f>Eingabe_BS!H$97</f>
        <v>23</v>
      </c>
      <c r="F60">
        <f>Eingabe_BS!I$97</f>
        <v>28</v>
      </c>
      <c r="G60">
        <f>Eingabe_BS!J$97</f>
        <v>24</v>
      </c>
      <c r="H60">
        <f t="shared" si="12"/>
        <v>105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7 / 4</v>
      </c>
      <c r="J60" s="34">
        <v>26834</v>
      </c>
      <c r="K60" s="34"/>
    </row>
    <row r="61" spans="1:11" ht="12.75">
      <c r="A61" t="str">
        <f aca="true" t="shared" si="14" ref="A61:A76">A60</f>
        <v>MC 62 Lüdenscheid 1</v>
      </c>
      <c r="B61" t="s">
        <v>126</v>
      </c>
      <c r="C61" t="str">
        <f>IF(ISBLANK(J61),K61,CONCATENATE(VLOOKUP(J61,Spielerauswahl!$A$2:$C$145,3,FALSE),", ",VLOOKUP(J61,Spielerauswahl!$A$2:$C$145,2,FALSE)))</f>
        <v>Dunker, Sven</v>
      </c>
      <c r="D61">
        <f>Eingabe_BS!L$97</f>
        <v>29</v>
      </c>
      <c r="E61">
        <f>Eingabe_BS!M$97</f>
        <v>24</v>
      </c>
      <c r="F61">
        <f>Eingabe_BS!N$97</f>
        <v>22</v>
      </c>
      <c r="G61">
        <f>Eingabe_BS!O$97</f>
        <v>23</v>
      </c>
      <c r="H61">
        <f t="shared" si="12"/>
        <v>98</v>
      </c>
      <c r="I61" t="str">
        <f t="shared" si="13"/>
        <v>7 / 1</v>
      </c>
      <c r="J61" s="34">
        <v>31362</v>
      </c>
      <c r="K61" s="34"/>
    </row>
    <row r="62" spans="1:11" ht="12.75">
      <c r="A62" t="str">
        <f t="shared" si="14"/>
        <v>MC 62 Lüdenscheid 1</v>
      </c>
      <c r="B62" t="s">
        <v>126</v>
      </c>
      <c r="C62" t="str">
        <f>IF(ISBLANK(J62),K62,CONCATENATE(VLOOKUP(J62,Spielerauswahl!$A$2:$C$145,3,FALSE),", ",VLOOKUP(J62,Spielerauswahl!$A$2:$C$145,2,FALSE)))</f>
        <v>Dunker, Klaus</v>
      </c>
      <c r="D62">
        <f>Eingabe_BS!Q$97</f>
        <v>28</v>
      </c>
      <c r="E62">
        <f>Eingabe_BS!R$97</f>
        <v>28</v>
      </c>
      <c r="F62">
        <f>Eingabe_BS!S$97</f>
        <v>24</v>
      </c>
      <c r="G62">
        <f>Eingabe_BS!T$97</f>
        <v>28</v>
      </c>
      <c r="H62">
        <f t="shared" si="12"/>
        <v>108</v>
      </c>
      <c r="I62" t="str">
        <f t="shared" si="13"/>
        <v>4 / 0</v>
      </c>
      <c r="J62" s="34">
        <v>18014</v>
      </c>
      <c r="K62" s="34"/>
    </row>
    <row r="63" spans="1:11" ht="12.75">
      <c r="A63" t="str">
        <f t="shared" si="14"/>
        <v>MC 62 Lüdenscheid 1</v>
      </c>
      <c r="B63" t="s">
        <v>126</v>
      </c>
      <c r="C63" t="str">
        <f>IF(ISBLANK(J63),K63,CONCATENATE(VLOOKUP(J63,Spielerauswahl!$A$2:$C$145,3,FALSE),", ",VLOOKUP(J63,Spielerauswahl!$A$2:$C$145,2,FALSE)))</f>
        <v>Bogdahn, Volker</v>
      </c>
      <c r="D63">
        <f>Eingabe_BS!V$97</f>
        <v>22</v>
      </c>
      <c r="E63">
        <f>Eingabe_BS!W$97</f>
        <v>25</v>
      </c>
      <c r="F63">
        <f>Eingabe_BS!X$97</f>
        <v>20</v>
      </c>
      <c r="G63">
        <f>Eingabe_BS!Y$97</f>
        <v>21</v>
      </c>
      <c r="H63">
        <f t="shared" si="12"/>
        <v>88</v>
      </c>
      <c r="I63" t="str">
        <f t="shared" si="13"/>
        <v>5 / 1</v>
      </c>
      <c r="J63" s="34">
        <v>21681</v>
      </c>
      <c r="K63" s="34"/>
    </row>
    <row r="64" spans="1:11" ht="12.75">
      <c r="A64" t="str">
        <f t="shared" si="14"/>
        <v>MC 62 Lüdenscheid 1</v>
      </c>
      <c r="B64" t="s">
        <v>126</v>
      </c>
      <c r="C64" t="str">
        <f>IF(ISBLANK(J64),K64,CONCATENATE(VLOOKUP(J64,Spielerauswahl!$A$2:$C$145,3,FALSE),", ",VLOOKUP(J64,Spielerauswahl!$A$2:$C$145,2,FALSE)))</f>
        <v>Koll, Max</v>
      </c>
      <c r="D64">
        <f>Eingabe_BS!AA$97</f>
        <v>24</v>
      </c>
      <c r="E64">
        <f>Eingabe_BS!AB$97</f>
        <v>27</v>
      </c>
      <c r="F64">
        <f>Eingabe_BS!AC$97</f>
        <v>26</v>
      </c>
      <c r="G64">
        <f>Eingabe_BS!AD$97</f>
        <v>23</v>
      </c>
      <c r="H64">
        <f t="shared" si="12"/>
        <v>100</v>
      </c>
      <c r="I64" t="str">
        <f t="shared" si="13"/>
        <v>4 / 2</v>
      </c>
      <c r="J64" s="34">
        <v>4492</v>
      </c>
      <c r="K64" s="34"/>
    </row>
    <row r="65" spans="1:11" ht="12.75">
      <c r="A65" t="str">
        <f t="shared" si="14"/>
        <v>MC 62 Lüdenscheid 1</v>
      </c>
      <c r="C65" s="23" t="s">
        <v>110</v>
      </c>
      <c r="D65" s="23">
        <f>SUM(D59:D64)</f>
        <v>155</v>
      </c>
      <c r="E65" s="23">
        <f>SUM(E59:E64)</f>
        <v>148</v>
      </c>
      <c r="F65" s="23">
        <f>SUM(F59:F64)</f>
        <v>143</v>
      </c>
      <c r="G65" s="23">
        <f>SUM(G59:G64)</f>
        <v>141</v>
      </c>
      <c r="H65" s="23">
        <f>SUM(D65:G65)</f>
        <v>587</v>
      </c>
      <c r="I65" s="23" t="str">
        <f t="shared" si="13"/>
        <v>14 / 5</v>
      </c>
      <c r="J65" s="34"/>
      <c r="K65" s="34"/>
    </row>
    <row r="66" spans="1:11" ht="12.75" hidden="1">
      <c r="A66" t="str">
        <f t="shared" si="14"/>
        <v>MC 62 Lüdenscheid 1</v>
      </c>
      <c r="B66" t="s">
        <v>107</v>
      </c>
      <c r="C66">
        <f>IF(ISBLANK(J66),K66,CONCATENATE(VLOOKUP(J66,Spielerauswahl!$A$2:$C$145,3,FALSE),", ",VLOOKUP(J66,Spielerauswahl!$A$2:$C$145,2,FALSE)))</f>
        <v>0</v>
      </c>
      <c r="D66">
        <f>Eingabe_BS!AF$97</f>
        <v>0</v>
      </c>
      <c r="E66">
        <f>Eingabe_BS!AG$97</f>
        <v>0</v>
      </c>
      <c r="F66">
        <f>Eingabe_BS!AH$97</f>
        <v>0</v>
      </c>
      <c r="G66">
        <f>Eingabe_BS!AI$97</f>
        <v>0</v>
      </c>
      <c r="H66">
        <f aca="true" t="shared" si="15" ref="H66:H76">IF(OR(C66=", ",C66=""),"",SUM(D66:G66))</f>
        <v>0</v>
      </c>
      <c r="I66">
        <f t="shared" si="13"/>
        <v>0</v>
      </c>
      <c r="J66" s="34"/>
      <c r="K66" s="34"/>
    </row>
    <row r="67" spans="1:11" ht="12.75">
      <c r="A67" t="str">
        <f t="shared" si="14"/>
        <v>MC 62 Lüdenscheid 1</v>
      </c>
      <c r="B67" t="s">
        <v>322</v>
      </c>
      <c r="C67" t="str">
        <f>IF(ISBLANK(J67),K67,CONCATENATE(VLOOKUP(J67,Spielerauswahl!$A$2:$C$145,3,FALSE),", ",VLOOKUP(J67,Spielerauswahl!$A$2:$C$145,2,FALSE)))</f>
        <v>Dunker, Heike</v>
      </c>
      <c r="D67">
        <f>Eingabe_BS!AK$97</f>
        <v>31</v>
      </c>
      <c r="E67">
        <f>Eingabe_BS!AL$97</f>
        <v>28</v>
      </c>
      <c r="F67">
        <f>Eingabe_BS!AM$97</f>
        <v>32</v>
      </c>
      <c r="G67">
        <f>Eingabe_BS!AN$97</f>
        <v>24</v>
      </c>
      <c r="H67">
        <f t="shared" si="15"/>
        <v>115</v>
      </c>
      <c r="I67" t="str">
        <f t="shared" si="13"/>
        <v>8 / 3</v>
      </c>
      <c r="J67" s="34">
        <v>43951</v>
      </c>
      <c r="K67" s="34"/>
    </row>
    <row r="68" spans="1:11" ht="12.75">
      <c r="A68" t="str">
        <f t="shared" si="14"/>
        <v>MC 62 Lüdenscheid 1</v>
      </c>
      <c r="B68" t="s">
        <v>322</v>
      </c>
      <c r="C68" t="str">
        <f>IF(ISBLANK(J68),K68,CONCATENATE(VLOOKUP(J68,Spielerauswahl!$A$2:$C$145,3,FALSE),", ",VLOOKUP(J68,Spielerauswahl!$A$2:$C$145,2,FALSE)))</f>
        <v>Koll, Renate</v>
      </c>
      <c r="D68">
        <f>Eingabe_BS!AP$97</f>
        <v>29</v>
      </c>
      <c r="E68">
        <f>Eingabe_BS!AQ$97</f>
        <v>27</v>
      </c>
      <c r="F68">
        <f>Eingabe_BS!AR$97</f>
        <v>27</v>
      </c>
      <c r="G68">
        <f>Eingabe_BS!AS$97</f>
        <v>33</v>
      </c>
      <c r="H68">
        <f t="shared" si="15"/>
        <v>116</v>
      </c>
      <c r="I68" t="str">
        <f t="shared" si="13"/>
        <v>6 / 2</v>
      </c>
      <c r="J68" s="34">
        <v>36379</v>
      </c>
      <c r="K68" s="34"/>
    </row>
    <row r="69" spans="1:11" ht="13.5" customHeight="1">
      <c r="A69" t="str">
        <f t="shared" si="14"/>
        <v>MC 62 Lüdenscheid 1</v>
      </c>
      <c r="B69" t="s">
        <v>322</v>
      </c>
      <c r="C69" t="str">
        <f>IF(ISBLANK(J69),K69,CONCATENATE(VLOOKUP(J69,Spielerauswahl!$A$2:$C$145,3,FALSE),", ",VLOOKUP(J69,Spielerauswahl!$A$2:$C$145,2,FALSE)))</f>
        <v>Inck, Alwine</v>
      </c>
      <c r="D69">
        <f>Eingabe_BS!AU$97</f>
        <v>26</v>
      </c>
      <c r="E69">
        <f>Eingabe_BS!AV$97</f>
        <v>24</v>
      </c>
      <c r="F69">
        <f>Eingabe_BS!AW$97</f>
        <v>28</v>
      </c>
      <c r="G69">
        <f>Eingabe_BS!AX$97</f>
        <v>30</v>
      </c>
      <c r="H69">
        <f t="shared" si="15"/>
        <v>108</v>
      </c>
      <c r="I69" t="str">
        <f t="shared" si="13"/>
        <v>6 / 2</v>
      </c>
      <c r="J69" s="34">
        <v>44954</v>
      </c>
      <c r="K69" s="34"/>
    </row>
    <row r="70" spans="1:11" ht="12.75" hidden="1">
      <c r="A70" t="str">
        <f t="shared" si="14"/>
        <v>MC 62 Lüdenscheid 1</v>
      </c>
      <c r="B70" t="s">
        <v>108</v>
      </c>
      <c r="C70">
        <f>IF(ISBLANK(J70),K70,CONCATENATE(VLOOKUP(J70,Spielerauswahl!$A$2:$C$145,3,FALSE),", ",VLOOKUP(J70,Spielerauswahl!$A$2:$C$145,2,FALSE)))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</row>
    <row r="71" spans="1:11" ht="12.75" hidden="1">
      <c r="A71" t="str">
        <f t="shared" si="14"/>
        <v>MC 62 Lüdenscheid 1</v>
      </c>
      <c r="B71" t="s">
        <v>108</v>
      </c>
      <c r="C71">
        <f>IF(ISBLANK(J71),K71,CONCATENATE(VLOOKUP(J71,Spielerauswahl!$A$2:$C$145,3,FALSE),", ",VLOOKUP(J71,Spielerauswahl!$A$2:$C$145,2,FALSE)))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</row>
    <row r="72" spans="1:11" ht="12.75" hidden="1">
      <c r="A72" t="str">
        <f t="shared" si="14"/>
        <v>MC 62 Lüdenscheid 1</v>
      </c>
      <c r="B72" t="s">
        <v>108</v>
      </c>
      <c r="C72">
        <f>IF(ISBLANK(J72),K72,CONCATENATE(VLOOKUP(J72,Spielerauswahl!$A$2:$C$145,3,FALSE),", ",VLOOKUP(J72,Spielerauswahl!$A$2:$C$145,2,FALSE)))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MC 62 Lüdenscheid 1</v>
      </c>
      <c r="B73" t="s">
        <v>108</v>
      </c>
      <c r="C73">
        <f>IF(ISBLANK(J73),K73,CONCATENATE(VLOOKUP(J73,Spielerauswahl!$A$2:$C$145,3,FALSE),", ",VLOOKUP(J73,Spielerauswahl!$A$2:$C$145,2,FALSE)))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MC 62 Lüdenscheid 1</v>
      </c>
      <c r="B74" t="s">
        <v>108</v>
      </c>
      <c r="C74">
        <f>IF(ISBLANK(J74),K74,CONCATENATE(VLOOKUP(J74,Spielerauswahl!$A$2:$C$145,3,FALSE),", ",VLOOKUP(J74,Spielerauswahl!$A$2:$C$145,2,FALSE)))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MC 62 Lüdenscheid 1</v>
      </c>
      <c r="B75" t="s">
        <v>108</v>
      </c>
      <c r="C75">
        <f>IF(ISBLANK(J75),K75,CONCATENATE(VLOOKUP(J75,Spielerauswahl!$A$2:$C$145,3,FALSE),", ",VLOOKUP(J75,Spielerauswahl!$A$2:$C$145,2,FALSE)))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MC 62 Lüdenscheid 1</v>
      </c>
      <c r="B76" t="s">
        <v>108</v>
      </c>
      <c r="C76">
        <f>IF(ISBLANK(J76),K76,CONCATENATE(VLOOKUP(J76,Spielerauswahl!$A$2:$C$145,3,FALSE),", ",VLOOKUP(J76,Spielerauswahl!$A$2:$C$145,2,FALSE)))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</row>
    <row r="77" spans="10:11" ht="12.75">
      <c r="J77" s="34"/>
      <c r="K77" s="34"/>
    </row>
    <row r="78" spans="1:11" ht="12.75">
      <c r="A78" t="str">
        <f>Eingabe_BS!A102</f>
        <v>BGC Dormagen 1</v>
      </c>
      <c r="B78" t="s">
        <v>126</v>
      </c>
      <c r="C78" t="str">
        <f>IF(ISBLANK(J78),K78,CONCATENATE(VLOOKUP(J78,Spielerauswahl!$A$2:$C$145,3,FALSE),", ",VLOOKUP(J78,Spielerauswahl!$A$2:$C$145,2,FALSE)))</f>
        <v>Wetzel, Markus</v>
      </c>
      <c r="D78">
        <f>Eingabe_BS!B$122</f>
        <v>27</v>
      </c>
      <c r="E78">
        <f>Eingabe_BS!C$122</f>
        <v>23</v>
      </c>
      <c r="F78">
        <f>Eingabe_BS!D$122</f>
        <v>26</v>
      </c>
      <c r="G78">
        <f>Eingabe_BS!E$122</f>
        <v>29</v>
      </c>
      <c r="H78">
        <f aca="true" t="shared" si="16" ref="H78:H83">IF(OR(C78=", ",C78=""),"",SUM(D78:G78))</f>
        <v>105</v>
      </c>
      <c r="I78" t="str">
        <f>IF(OR(C78=", ",C78=""),"",IF(G78&gt;0,CONCATENATE(MAX(D78:G78)-MIN(D78:G78)," / ",SMALL(D78:G78,3)-SMALL(D78:G78,2)),IF(F78&gt;0,MAX(D78:F78)-MIN(D78:F78),MAX(D78:E78)-MIN(D78,E78))))</f>
        <v>6 / 1</v>
      </c>
      <c r="J78" s="34">
        <v>42610</v>
      </c>
      <c r="K78" s="34"/>
    </row>
    <row r="79" spans="1:11" ht="12.75">
      <c r="A79" t="str">
        <f>A78</f>
        <v>BGC Dormagen 1</v>
      </c>
      <c r="B79" t="s">
        <v>126</v>
      </c>
      <c r="C79" t="str">
        <f>IF(ISBLANK(J79),K79,CONCATENATE(VLOOKUP(J79,Spielerauswahl!$A$2:$C$145,3,FALSE),", ",VLOOKUP(J79,Spielerauswahl!$A$2:$C$145,2,FALSE)))</f>
        <v>Wetzel, Klaus</v>
      </c>
      <c r="D79">
        <f>Eingabe_BS!G$122</f>
        <v>30</v>
      </c>
      <c r="E79">
        <f>Eingabe_BS!H$122</f>
        <v>23</v>
      </c>
      <c r="F79">
        <f>Eingabe_BS!I$122</f>
        <v>22</v>
      </c>
      <c r="G79">
        <f>Eingabe_BS!J$122</f>
        <v>23</v>
      </c>
      <c r="H79">
        <f t="shared" si="16"/>
        <v>98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8 / 0</v>
      </c>
      <c r="J79" s="34">
        <v>31721</v>
      </c>
      <c r="K79" s="34"/>
    </row>
    <row r="80" spans="1:11" ht="12.75">
      <c r="A80" t="str">
        <f aca="true" t="shared" si="18" ref="A80:A95">A79</f>
        <v>BGC Dormagen 1</v>
      </c>
      <c r="B80" t="s">
        <v>126</v>
      </c>
      <c r="C80" t="str">
        <f>IF(ISBLANK(J80),K80,CONCATENATE(VLOOKUP(J80,Spielerauswahl!$A$2:$C$145,3,FALSE),", ",VLOOKUP(J80,Spielerauswahl!$A$2:$C$145,2,FALSE)))</f>
        <v>Peuker, Hans-Jürgen</v>
      </c>
      <c r="D80">
        <f>Eingabe_BS!L$122</f>
        <v>25</v>
      </c>
      <c r="E80">
        <f>Eingabe_BS!M$122</f>
        <v>29</v>
      </c>
      <c r="F80">
        <f>Eingabe_BS!N$122</f>
        <v>27</v>
      </c>
      <c r="G80">
        <f>Eingabe_BS!O$122</f>
        <v>23</v>
      </c>
      <c r="H80">
        <f t="shared" si="16"/>
        <v>104</v>
      </c>
      <c r="I80" t="str">
        <f t="shared" si="17"/>
        <v>6 / 2</v>
      </c>
      <c r="J80" s="34">
        <v>43327</v>
      </c>
      <c r="K80" s="34"/>
    </row>
    <row r="81" spans="1:11" ht="12.75">
      <c r="A81" t="str">
        <f t="shared" si="18"/>
        <v>BGC Dormagen 1</v>
      </c>
      <c r="B81" t="s">
        <v>126</v>
      </c>
      <c r="C81" t="str">
        <f>IF(ISBLANK(J81),K81,CONCATENATE(VLOOKUP(J81,Spielerauswahl!$A$2:$C$145,3,FALSE),", ",VLOOKUP(J81,Spielerauswahl!$A$2:$C$145,2,FALSE)))</f>
        <v>Peuker, Vanessa</v>
      </c>
      <c r="D81">
        <f>Eingabe_BS!Q$122</f>
        <v>27</v>
      </c>
      <c r="E81">
        <f>Eingabe_BS!R$122</f>
        <v>27</v>
      </c>
      <c r="F81">
        <f>Eingabe_BS!S$122</f>
        <v>25</v>
      </c>
      <c r="G81">
        <f>Eingabe_BS!T$122</f>
        <v>22</v>
      </c>
      <c r="H81">
        <f t="shared" si="16"/>
        <v>101</v>
      </c>
      <c r="I81" t="str">
        <f t="shared" si="17"/>
        <v>5 / 2</v>
      </c>
      <c r="J81" s="34">
        <v>37242</v>
      </c>
      <c r="K81" s="34"/>
    </row>
    <row r="82" spans="1:11" ht="12.75">
      <c r="A82" t="str">
        <f t="shared" si="18"/>
        <v>BGC Dormagen 1</v>
      </c>
      <c r="B82" t="s">
        <v>126</v>
      </c>
      <c r="C82" t="str">
        <f>IF(ISBLANK(J82),K82,CONCATENATE(VLOOKUP(J82,Spielerauswahl!$A$2:$C$145,3,FALSE),", ",VLOOKUP(J82,Spielerauswahl!$A$2:$C$145,2,FALSE)))</f>
        <v>Ecker, Oliver</v>
      </c>
      <c r="D82">
        <f>Eingabe_BS!V$122</f>
        <v>23</v>
      </c>
      <c r="E82">
        <f>Eingabe_BS!W$122</f>
        <v>25</v>
      </c>
      <c r="F82">
        <f>Eingabe_BS!X$122</f>
        <v>23</v>
      </c>
      <c r="G82">
        <f>Eingabe_BS!Y$122</f>
        <v>22</v>
      </c>
      <c r="H82">
        <f t="shared" si="16"/>
        <v>93</v>
      </c>
      <c r="I82" t="str">
        <f t="shared" si="17"/>
        <v>3 / 0</v>
      </c>
      <c r="J82" s="34">
        <v>32118</v>
      </c>
      <c r="K82" s="34"/>
    </row>
    <row r="83" spans="1:11" ht="12.75">
      <c r="A83" t="str">
        <f t="shared" si="18"/>
        <v>BGC Dormagen 1</v>
      </c>
      <c r="B83" t="s">
        <v>126</v>
      </c>
      <c r="C83" t="str">
        <f>IF(ISBLANK(J83),K83,CONCATENATE(VLOOKUP(J83,Spielerauswahl!$A$2:$C$145,3,FALSE),", ",VLOOKUP(J83,Spielerauswahl!$A$2:$C$145,2,FALSE)))</f>
        <v>Schwind, Sebastian</v>
      </c>
      <c r="D83">
        <f>Eingabe_BS!AA$122</f>
        <v>29</v>
      </c>
      <c r="E83">
        <f>Eingabe_BS!AB$122</f>
        <v>26</v>
      </c>
      <c r="F83">
        <f>Eingabe_BS!AC$122</f>
        <v>27</v>
      </c>
      <c r="G83">
        <f>Eingabe_BS!AD$122</f>
        <v>21</v>
      </c>
      <c r="H83">
        <f t="shared" si="16"/>
        <v>103</v>
      </c>
      <c r="I83" t="str">
        <f t="shared" si="17"/>
        <v>8 / 1</v>
      </c>
      <c r="J83" s="34">
        <v>33361</v>
      </c>
      <c r="K83" s="34"/>
    </row>
    <row r="84" spans="1:11" ht="12.75">
      <c r="A84" t="str">
        <f t="shared" si="18"/>
        <v>BGC Dormagen 1</v>
      </c>
      <c r="C84" s="23" t="s">
        <v>110</v>
      </c>
      <c r="D84" s="23">
        <f>SUM(D78:D83)</f>
        <v>161</v>
      </c>
      <c r="E84" s="23">
        <f>SUM(E78:E83)</f>
        <v>153</v>
      </c>
      <c r="F84" s="23">
        <f>SUM(F78:F83)</f>
        <v>150</v>
      </c>
      <c r="G84" s="23">
        <f>SUM(G78:G83)</f>
        <v>140</v>
      </c>
      <c r="H84" s="23">
        <f>SUM(D84:G84)</f>
        <v>604</v>
      </c>
      <c r="I84" s="23" t="str">
        <f t="shared" si="17"/>
        <v>21 / 3</v>
      </c>
      <c r="J84" s="34"/>
      <c r="K84" s="34"/>
    </row>
    <row r="85" spans="1:11" ht="12.75" hidden="1">
      <c r="A85" t="str">
        <f t="shared" si="18"/>
        <v>BGC Dormagen 1</v>
      </c>
      <c r="B85" t="s">
        <v>107</v>
      </c>
      <c r="C85">
        <f>IF(ISBLANK(J85),K85,CONCATENATE(VLOOKUP(J85,Spielerauswahl!$A$2:$C$145,3,FALSE),", ",VLOOKUP(J85,Spielerauswahl!$A$2:$C$145,2,FALSE)))</f>
        <v>0</v>
      </c>
      <c r="D85">
        <f>Eingabe_BS!AF$122</f>
        <v>0</v>
      </c>
      <c r="E85">
        <f>Eingabe_BS!AG$122</f>
        <v>0</v>
      </c>
      <c r="F85">
        <f>Eingabe_BS!AH$122</f>
        <v>0</v>
      </c>
      <c r="G85">
        <f>Eingabe_BS!AI$122</f>
        <v>0</v>
      </c>
      <c r="H85">
        <f aca="true" t="shared" si="19" ref="H85:H95">IF(OR(C85=", ",C85=""),"",SUM(D85:G85))</f>
        <v>0</v>
      </c>
      <c r="I85">
        <f t="shared" si="17"/>
        <v>0</v>
      </c>
      <c r="J85" s="34"/>
      <c r="K85" s="34"/>
    </row>
    <row r="86" spans="1:11" ht="12.75" hidden="1">
      <c r="A86" t="str">
        <f t="shared" si="18"/>
        <v>BGC Dormagen 1</v>
      </c>
      <c r="B86" t="s">
        <v>108</v>
      </c>
      <c r="C86">
        <f>IF(ISBLANK(J86),K86,CONCATENATE(VLOOKUP(J86,Spielerauswahl!$A$2:$C$145,3,FALSE),", ",VLOOKUP(J86,Spielerauswahl!$A$2:$C$145,2,FALSE)))</f>
        <v>0</v>
      </c>
      <c r="D86">
        <f>Eingabe_BS!AK$122</f>
        <v>0</v>
      </c>
      <c r="E86">
        <f>Eingabe_BS!AL$122</f>
        <v>0</v>
      </c>
      <c r="F86">
        <f>Eingabe_BS!AM$122</f>
        <v>0</v>
      </c>
      <c r="G86">
        <f>Eingabe_BS!AN$122</f>
        <v>0</v>
      </c>
      <c r="H86">
        <f t="shared" si="19"/>
        <v>0</v>
      </c>
      <c r="I86">
        <f t="shared" si="17"/>
        <v>0</v>
      </c>
      <c r="J86" s="34"/>
      <c r="K86" s="34"/>
    </row>
    <row r="87" spans="1:11" ht="12.75" hidden="1">
      <c r="A87" t="str">
        <f t="shared" si="18"/>
        <v>BGC Dormagen 1</v>
      </c>
      <c r="B87" t="s">
        <v>108</v>
      </c>
      <c r="C87">
        <f>IF(ISBLANK(J87),K87,CONCATENATE(VLOOKUP(J87,Spielerauswahl!$A$2:$C$145,3,FALSE),", ",VLOOKUP(J87,Spielerauswahl!$A$2:$C$145,2,FALSE)))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BGC Dormagen 1</v>
      </c>
      <c r="B88" t="s">
        <v>108</v>
      </c>
      <c r="C88">
        <f>IF(ISBLANK(J88),K88,CONCATENATE(VLOOKUP(J88,Spielerauswahl!$A$2:$C$145,3,FALSE),", ",VLOOKUP(J88,Spielerauswahl!$A$2:$C$145,2,FALSE)))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BGC Dormagen 1</v>
      </c>
      <c r="B89" t="s">
        <v>108</v>
      </c>
      <c r="C89">
        <f>IF(ISBLANK(J89),K89,CONCATENATE(VLOOKUP(J89,Spielerauswahl!$A$2:$C$145,3,FALSE),", ",VLOOKUP(J89,Spielerauswahl!$A$2:$C$145,2,FALSE)))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BGC Dormagen 1</v>
      </c>
      <c r="B90" t="s">
        <v>108</v>
      </c>
      <c r="C90">
        <f>IF(ISBLANK(J90),K90,CONCATENATE(VLOOKUP(J90,Spielerauswahl!$A$2:$C$145,3,FALSE),", ",VLOOKUP(J90,Spielerauswahl!$A$2:$C$145,2,FALSE)))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BGC Dormagen 1</v>
      </c>
      <c r="B91" t="s">
        <v>108</v>
      </c>
      <c r="C91">
        <f>IF(ISBLANK(J91),K91,CONCATENATE(VLOOKUP(J91,Spielerauswahl!$A$2:$C$145,3,FALSE),", ",VLOOKUP(J91,Spielerauswahl!$A$2:$C$145,2,FALSE)))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BGC Dormagen 1</v>
      </c>
      <c r="B92" t="s">
        <v>108</v>
      </c>
      <c r="C92">
        <f>IF(ISBLANK(J92),K92,CONCATENATE(VLOOKUP(J92,Spielerauswahl!$A$2:$C$145,3,FALSE),", ",VLOOKUP(J92,Spielerauswahl!$A$2:$C$145,2,FALSE)))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BGC Dormagen 1</v>
      </c>
      <c r="B93" t="s">
        <v>108</v>
      </c>
      <c r="C93">
        <f>IF(ISBLANK(J93),K93,CONCATENATE(VLOOKUP(J93,Spielerauswahl!$A$2:$C$145,3,FALSE),", ",VLOOKUP(J93,Spielerauswahl!$A$2:$C$145,2,FALSE)))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BGC Dormagen 1</v>
      </c>
      <c r="B94" t="s">
        <v>108</v>
      </c>
      <c r="C94">
        <f>IF(ISBLANK(J94),K94,CONCATENATE(VLOOKUP(J94,Spielerauswahl!$A$2:$C$145,3,FALSE),", ",VLOOKUP(J94,Spielerauswahl!$A$2:$C$145,2,FALSE)))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BGC Dormagen 1</v>
      </c>
      <c r="B95" t="s">
        <v>108</v>
      </c>
      <c r="C95">
        <f>IF(ISBLANK(J95),K95,CONCATENATE(VLOOKUP(J95,Spielerauswahl!$A$2:$C$145,3,FALSE),", ",VLOOKUP(J95,Spielerauswahl!$A$2:$C$145,2,FALSE)))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</row>
    <row r="96" spans="10:11" ht="12.75">
      <c r="J96" s="34"/>
      <c r="K96" s="34"/>
    </row>
    <row r="97" spans="1:11" ht="12.75">
      <c r="A97" t="str">
        <f>Eingabe_BS!A127</f>
        <v>MGC Heven 1</v>
      </c>
      <c r="B97" t="s">
        <v>126</v>
      </c>
      <c r="C97" t="str">
        <f>IF(ISBLANK(J97),K97,CONCATENATE(VLOOKUP(J97,Spielerauswahl!$A$2:$C$145,3,FALSE),", ",VLOOKUP(J97,Spielerauswahl!$A$2:$C$145,2,FALSE)))</f>
        <v>Wickel-Paffrath, Melanie</v>
      </c>
      <c r="D97">
        <f>Eingabe_BS!B$147</f>
        <v>24</v>
      </c>
      <c r="E97">
        <f>Eingabe_BS!C$147</f>
        <v>22</v>
      </c>
      <c r="F97">
        <f>Eingabe_BS!D$147</f>
        <v>24</v>
      </c>
      <c r="G97">
        <f>Eingabe_BS!E$147</f>
        <v>26</v>
      </c>
      <c r="H97">
        <f aca="true" t="shared" si="20" ref="H97:H102">IF(OR(C97=", ",C97=""),"",SUM(D97:G97))</f>
        <v>96</v>
      </c>
      <c r="I97" t="str">
        <f>IF(OR(C97=", ",C97=""),"",IF(G97&gt;0,CONCATENATE(MAX(D97:G97)-MIN(D97:G97)," / ",SMALL(D97:G97,3)-SMALL(D97:G97,2)),IF(F97&gt;0,MAX(D97:F97)-MIN(D97:F97),MAX(D97:E97)-MIN(D97,E97))))</f>
        <v>4 / 0</v>
      </c>
      <c r="J97" s="34">
        <v>33510</v>
      </c>
      <c r="K97" s="34"/>
    </row>
    <row r="98" spans="1:11" ht="12.75">
      <c r="A98" t="str">
        <f>A97</f>
        <v>MGC Heven 1</v>
      </c>
      <c r="B98" t="s">
        <v>126</v>
      </c>
      <c r="C98" t="str">
        <f>IF(ISBLANK(J98),K98,CONCATENATE(VLOOKUP(J98,Spielerauswahl!$A$2:$C$145,3,FALSE),", ",VLOOKUP(J98,Spielerauswahl!$A$2:$C$145,2,FALSE)))</f>
        <v>Neumann, Bärbel</v>
      </c>
      <c r="D98">
        <f>Eingabe_BS!G$147</f>
        <v>25</v>
      </c>
      <c r="E98">
        <f>Eingabe_BS!H$147</f>
        <v>25</v>
      </c>
      <c r="F98">
        <f>Eingabe_BS!I$147</f>
        <v>32</v>
      </c>
      <c r="G98">
        <f>Eingabe_BS!J$147</f>
        <v>27</v>
      </c>
      <c r="H98">
        <f t="shared" si="20"/>
        <v>109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7 / 2</v>
      </c>
      <c r="J98" s="34">
        <v>33165</v>
      </c>
      <c r="K98" s="34"/>
    </row>
    <row r="99" spans="1:11" ht="12.75">
      <c r="A99" t="str">
        <f aca="true" t="shared" si="22" ref="A99:A114">A98</f>
        <v>MGC Heven 1</v>
      </c>
      <c r="B99" t="s">
        <v>126</v>
      </c>
      <c r="C99" t="str">
        <f>IF(ISBLANK(J99),K99,CONCATENATE(VLOOKUP(J99,Spielerauswahl!$A$2:$C$145,3,FALSE),", ",VLOOKUP(J99,Spielerauswahl!$A$2:$C$145,2,FALSE)))</f>
        <v>Becker, Daniela</v>
      </c>
      <c r="D99">
        <f>Eingabe_BS!L$147</f>
        <v>30</v>
      </c>
      <c r="E99">
        <f>Eingabe_BS!M$147</f>
        <v>29</v>
      </c>
      <c r="F99">
        <f>Eingabe_BS!N$147</f>
        <v>27</v>
      </c>
      <c r="G99">
        <f>Eingabe_BS!O$147</f>
        <v>25</v>
      </c>
      <c r="H99">
        <f t="shared" si="20"/>
        <v>111</v>
      </c>
      <c r="I99" t="str">
        <f t="shared" si="21"/>
        <v>5 / 2</v>
      </c>
      <c r="J99" s="34">
        <v>35103</v>
      </c>
      <c r="K99" s="34"/>
    </row>
    <row r="100" spans="1:11" ht="12.75">
      <c r="A100" t="str">
        <f t="shared" si="22"/>
        <v>MGC Heven 1</v>
      </c>
      <c r="B100" t="s">
        <v>126</v>
      </c>
      <c r="C100" t="str">
        <f>IF(ISBLANK(J100),K100,CONCATENATE(VLOOKUP(J100,Spielerauswahl!$A$2:$C$145,3,FALSE),", ",VLOOKUP(J100,Spielerauswahl!$A$2:$C$145,2,FALSE)))</f>
        <v>Paffrath, Siegfried</v>
      </c>
      <c r="D100">
        <f>Eingabe_BS!Q$147</f>
        <v>24</v>
      </c>
      <c r="E100">
        <f>Eingabe_BS!R$147</f>
        <v>24</v>
      </c>
      <c r="F100">
        <f>Eingabe_BS!S$147</f>
        <v>21</v>
      </c>
      <c r="G100">
        <f>Eingabe_BS!T$147</f>
        <v>24</v>
      </c>
      <c r="H100">
        <f t="shared" si="20"/>
        <v>93</v>
      </c>
      <c r="I100" t="str">
        <f t="shared" si="21"/>
        <v>3 / 0</v>
      </c>
      <c r="J100" s="34">
        <v>33511</v>
      </c>
      <c r="K100" s="34"/>
    </row>
    <row r="101" spans="1:11" ht="12.75">
      <c r="A101" t="str">
        <f t="shared" si="22"/>
        <v>MGC Heven 1</v>
      </c>
      <c r="B101" t="s">
        <v>126</v>
      </c>
      <c r="C101" t="str">
        <f>IF(ISBLANK(J101),K101,CONCATENATE(VLOOKUP(J101,Spielerauswahl!$A$2:$C$145,3,FALSE),", ",VLOOKUP(J101,Spielerauswahl!$A$2:$C$145,2,FALSE)))</f>
        <v>Vollner, Horst</v>
      </c>
      <c r="D101">
        <f>Eingabe_BS!V$147</f>
        <v>25</v>
      </c>
      <c r="E101">
        <f>Eingabe_BS!W$147</f>
        <v>25</v>
      </c>
      <c r="F101">
        <f>Eingabe_BS!X$147</f>
        <v>23</v>
      </c>
      <c r="G101">
        <f>Eingabe_BS!Y$147</f>
        <v>30</v>
      </c>
      <c r="H101">
        <f t="shared" si="20"/>
        <v>103</v>
      </c>
      <c r="I101" t="str">
        <f t="shared" si="21"/>
        <v>7 / 0</v>
      </c>
      <c r="J101" s="34">
        <v>62172</v>
      </c>
      <c r="K101" s="34"/>
    </row>
    <row r="102" spans="1:11" ht="12.75">
      <c r="A102" t="str">
        <f t="shared" si="22"/>
        <v>MGC Heven 1</v>
      </c>
      <c r="B102" t="s">
        <v>126</v>
      </c>
      <c r="C102" t="str">
        <f>IF(ISBLANK(J102),K102,CONCATENATE(VLOOKUP(J102,Spielerauswahl!$A$2:$C$145,3,FALSE),", ",VLOOKUP(J102,Spielerauswahl!$A$2:$C$145,2,FALSE)))</f>
        <v>Schröder, Klaus</v>
      </c>
      <c r="D102">
        <f>Eingabe_BS!AA$147</f>
        <v>23</v>
      </c>
      <c r="E102">
        <f>Eingabe_BS!AB$147</f>
        <v>24</v>
      </c>
      <c r="F102">
        <f>Eingabe_BS!AC$147</f>
        <v>26</v>
      </c>
      <c r="G102">
        <f>Eingabe_BS!AD$147</f>
        <v>24</v>
      </c>
      <c r="H102">
        <f t="shared" si="20"/>
        <v>97</v>
      </c>
      <c r="I102" t="str">
        <f t="shared" si="21"/>
        <v>3 / 0</v>
      </c>
      <c r="J102" s="34">
        <v>45547</v>
      </c>
      <c r="K102" s="34"/>
    </row>
    <row r="103" spans="1:11" ht="12.75">
      <c r="A103" t="str">
        <f t="shared" si="22"/>
        <v>MGC Heven 1</v>
      </c>
      <c r="C103" s="23" t="s">
        <v>110</v>
      </c>
      <c r="D103" s="23">
        <f>SUM(D97:D102)</f>
        <v>151</v>
      </c>
      <c r="E103" s="23">
        <f>SUM(E97:E102)</f>
        <v>149</v>
      </c>
      <c r="F103" s="23">
        <f>SUM(F97:F102)</f>
        <v>153</v>
      </c>
      <c r="G103" s="23">
        <f>SUM(G97:G102)</f>
        <v>156</v>
      </c>
      <c r="H103" s="23">
        <f>SUM(D103:G103)</f>
        <v>609</v>
      </c>
      <c r="I103" s="23" t="str">
        <f t="shared" si="21"/>
        <v>7 / 2</v>
      </c>
      <c r="J103" s="34"/>
      <c r="K103" s="34"/>
    </row>
    <row r="104" spans="1:11" ht="12.75">
      <c r="A104" t="str">
        <f t="shared" si="22"/>
        <v>MGC Heven 1</v>
      </c>
      <c r="B104" t="s">
        <v>107</v>
      </c>
      <c r="C104" t="str">
        <f>IF(ISBLANK(J104),K104,CONCATENATE(VLOOKUP(J104,Spielerauswahl!$A$2:$C$145,3,FALSE),", ",VLOOKUP(J104,Spielerauswahl!$A$2:$C$145,2,FALSE)))</f>
        <v>Ruff, Edith</v>
      </c>
      <c r="D104">
        <f>Eingabe_BS!AF$147</f>
        <v>30</v>
      </c>
      <c r="E104">
        <f>Eingabe_BS!AG$147</f>
        <v>30</v>
      </c>
      <c r="F104">
        <f>Eingabe_BS!AH$147</f>
        <v>27</v>
      </c>
      <c r="G104">
        <f>Eingabe_BS!AI$147</f>
        <v>26</v>
      </c>
      <c r="H104">
        <f aca="true" t="shared" si="23" ref="H104:H114">IF(OR(C104=", ",C104=""),"",SUM(D104:G104))</f>
        <v>113</v>
      </c>
      <c r="I104" t="str">
        <f t="shared" si="21"/>
        <v>4 / 3</v>
      </c>
      <c r="J104" s="34">
        <v>17679</v>
      </c>
      <c r="K104" s="34"/>
    </row>
    <row r="105" spans="1:11" ht="12.75" hidden="1">
      <c r="A105" t="str">
        <f t="shared" si="22"/>
        <v>MGC Heven 1</v>
      </c>
      <c r="B105" t="s">
        <v>108</v>
      </c>
      <c r="C105">
        <f>IF(ISBLANK(J105),K105,CONCATENATE(VLOOKUP(J105,Spielerauswahl!$A$2:$C$145,3,FALSE),", ",VLOOKUP(J105,Spielerauswahl!$A$2:$C$145,2,FALSE)))</f>
        <v>0</v>
      </c>
      <c r="D105">
        <f>Eingabe_BS!AK$147</f>
        <v>0</v>
      </c>
      <c r="E105">
        <f>Eingabe_BS!AL$147</f>
        <v>0</v>
      </c>
      <c r="F105">
        <f>Eingabe_BS!AM$147</f>
        <v>0</v>
      </c>
      <c r="G105">
        <f>Eingabe_BS!AN$147</f>
        <v>0</v>
      </c>
      <c r="H105">
        <f t="shared" si="23"/>
        <v>0</v>
      </c>
      <c r="I105">
        <f t="shared" si="21"/>
        <v>0</v>
      </c>
      <c r="J105" s="34"/>
      <c r="K105" s="34"/>
    </row>
    <row r="106" spans="1:11" ht="12.75" hidden="1">
      <c r="A106" t="str">
        <f t="shared" si="22"/>
        <v>MGC Heven 1</v>
      </c>
      <c r="B106" t="s">
        <v>108</v>
      </c>
      <c r="C106">
        <f>IF(ISBLANK(J106),K106,CONCATENATE(VLOOKUP(J106,Spielerauswahl!$A$2:$C$145,3,FALSE),", ",VLOOKUP(J106,Spielerauswahl!$A$2:$C$145,2,FALSE)))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</row>
    <row r="107" spans="1:11" ht="12.75" hidden="1">
      <c r="A107" t="str">
        <f t="shared" si="22"/>
        <v>MGC Heven 1</v>
      </c>
      <c r="B107" t="s">
        <v>108</v>
      </c>
      <c r="C107">
        <f>IF(ISBLANK(J107),K107,CONCATENATE(VLOOKUP(J107,Spielerauswahl!$A$2:$C$145,3,FALSE),", ",VLOOKUP(J107,Spielerauswahl!$A$2:$C$145,2,FALSE)))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</row>
    <row r="108" spans="1:11" ht="12.75" hidden="1">
      <c r="A108" t="str">
        <f t="shared" si="22"/>
        <v>MGC Heven 1</v>
      </c>
      <c r="B108" t="s">
        <v>108</v>
      </c>
      <c r="C108">
        <f>IF(ISBLANK(J108),K108,CONCATENATE(VLOOKUP(J108,Spielerauswahl!$A$2:$C$145,3,FALSE),", ",VLOOKUP(J108,Spielerauswahl!$A$2:$C$145,2,FALSE)))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</row>
    <row r="109" spans="1:11" ht="12.75" hidden="1">
      <c r="A109" t="str">
        <f t="shared" si="22"/>
        <v>MGC Heven 1</v>
      </c>
      <c r="B109" t="s">
        <v>108</v>
      </c>
      <c r="C109">
        <f>IF(ISBLANK(J109),K109,CONCATENATE(VLOOKUP(J109,Spielerauswahl!$A$2:$C$145,3,FALSE),", ",VLOOKUP(J109,Spielerauswahl!$A$2:$C$145,2,FALSE)))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</row>
    <row r="110" spans="1:11" ht="12.75" hidden="1">
      <c r="A110" t="str">
        <f t="shared" si="22"/>
        <v>MGC Heven 1</v>
      </c>
      <c r="B110" t="s">
        <v>108</v>
      </c>
      <c r="C110">
        <f>IF(ISBLANK(J110),K110,CONCATENATE(VLOOKUP(J110,Spielerauswahl!$A$2:$C$145,3,FALSE),", ",VLOOKUP(J110,Spielerauswahl!$A$2:$C$145,2,FALSE)))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</row>
    <row r="111" spans="1:11" ht="12.75" hidden="1">
      <c r="A111" t="str">
        <f t="shared" si="22"/>
        <v>MGC Heven 1</v>
      </c>
      <c r="B111" t="s">
        <v>108</v>
      </c>
      <c r="C111">
        <f>IF(ISBLANK(J111),K111,CONCATENATE(VLOOKUP(J111,Spielerauswahl!$A$2:$C$145,3,FALSE),", ",VLOOKUP(J111,Spielerauswahl!$A$2:$C$145,2,FALSE)))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</row>
    <row r="112" spans="1:11" ht="12.75" hidden="1">
      <c r="A112" t="str">
        <f t="shared" si="22"/>
        <v>MGC Heven 1</v>
      </c>
      <c r="B112" t="s">
        <v>108</v>
      </c>
      <c r="C112">
        <f>IF(ISBLANK(J112),K112,CONCATENATE(VLOOKUP(J112,Spielerauswahl!$A$2:$C$145,3,FALSE),", ",VLOOKUP(J112,Spielerauswahl!$A$2:$C$145,2,FALSE)))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</row>
    <row r="113" spans="1:11" ht="12.75" hidden="1">
      <c r="A113" t="str">
        <f t="shared" si="22"/>
        <v>MGC Heven 1</v>
      </c>
      <c r="B113" t="s">
        <v>108</v>
      </c>
      <c r="C113">
        <f>IF(ISBLANK(J113),K113,CONCATENATE(VLOOKUP(J113,Spielerauswahl!$A$2:$C$145,3,FALSE),", ",VLOOKUP(J113,Spielerauswahl!$A$2:$C$145,2,FALSE)))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</row>
    <row r="114" spans="1:11" ht="12.75" hidden="1">
      <c r="A114" t="str">
        <f t="shared" si="22"/>
        <v>MGC Heven 1</v>
      </c>
      <c r="B114" t="s">
        <v>108</v>
      </c>
      <c r="C114">
        <f>IF(ISBLANK(J114),K114,CONCATENATE(VLOOKUP(J114,Spielerauswahl!$A$2:$C$145,3,FALSE),", ",VLOOKUP(J114,Spielerauswahl!$A$2:$C$145,2,FALSE)))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127</v>
      </c>
      <c r="B116" s="23" t="s">
        <v>128</v>
      </c>
      <c r="C116" s="23" t="s">
        <v>126</v>
      </c>
      <c r="D116" s="23" t="s">
        <v>129</v>
      </c>
      <c r="E116" s="23" t="s">
        <v>130</v>
      </c>
    </row>
    <row r="117" spans="2:5" ht="12.75">
      <c r="B117">
        <v>1</v>
      </c>
      <c r="C117" t="str">
        <f>Hilfe_BS!I1</f>
        <v>MGC Biebertal 1</v>
      </c>
      <c r="D117" s="25" t="s">
        <v>316</v>
      </c>
      <c r="E117">
        <f>Hilfe_BS!J1</f>
        <v>565</v>
      </c>
    </row>
    <row r="118" spans="2:5" ht="12.75">
      <c r="B118">
        <v>1</v>
      </c>
      <c r="C118" t="str">
        <f>Hilfe_BS!I2</f>
        <v>MC 62 Lüdenscheid 1</v>
      </c>
      <c r="D118" s="25" t="s">
        <v>317</v>
      </c>
      <c r="E118">
        <f>Hilfe_BS!J2</f>
        <v>587</v>
      </c>
    </row>
    <row r="119" spans="2:5" ht="12.75">
      <c r="B119">
        <v>3</v>
      </c>
      <c r="C119" t="str">
        <f>Hilfe_BS!I3</f>
        <v>MGC "AS" Witten 1</v>
      </c>
      <c r="D119" s="25" t="s">
        <v>131</v>
      </c>
      <c r="E119">
        <f>Hilfe_BS!J3</f>
        <v>595</v>
      </c>
    </row>
    <row r="120" spans="2:5" ht="12.75">
      <c r="B120">
        <v>4</v>
      </c>
      <c r="C120" t="str">
        <f>Hilfe_BS!I4</f>
        <v>BGC Dormagen 1</v>
      </c>
      <c r="D120" s="25" t="s">
        <v>132</v>
      </c>
      <c r="E120">
        <f>Hilfe_BS!J4</f>
        <v>604</v>
      </c>
    </row>
    <row r="121" spans="2:5" ht="12.75">
      <c r="B121">
        <v>5</v>
      </c>
      <c r="C121" t="str">
        <f>Hilfe_BS!I5</f>
        <v>BGS Hardenberg 2</v>
      </c>
      <c r="D121" s="25" t="s">
        <v>148</v>
      </c>
      <c r="E121">
        <f>Hilfe_BS!J5</f>
        <v>606</v>
      </c>
    </row>
    <row r="122" spans="2:10" ht="12.75">
      <c r="B122">
        <v>6</v>
      </c>
      <c r="C122" t="str">
        <f>Hilfe_BS!I6</f>
        <v>MGC Heven 1</v>
      </c>
      <c r="D122" s="25" t="s">
        <v>149</v>
      </c>
      <c r="E122">
        <f>Hilfe_BS!J6</f>
        <v>609</v>
      </c>
      <c r="I122" s="31">
        <v>21</v>
      </c>
      <c r="J122" t="s">
        <v>164</v>
      </c>
    </row>
    <row r="123" ht="12.75">
      <c r="D123" s="25"/>
    </row>
    <row r="124" spans="1:8" ht="12.75">
      <c r="A124" s="23" t="s">
        <v>133</v>
      </c>
      <c r="B124" s="23" t="s">
        <v>128</v>
      </c>
      <c r="C124" s="23" t="s">
        <v>126</v>
      </c>
      <c r="D124" s="23"/>
      <c r="E124" s="23"/>
      <c r="F124" s="23" t="s">
        <v>129</v>
      </c>
      <c r="G124" s="23" t="s">
        <v>130</v>
      </c>
      <c r="H124" s="23" t="s">
        <v>150</v>
      </c>
    </row>
    <row r="125" spans="2:8" ht="12.75">
      <c r="B125">
        <v>1</v>
      </c>
      <c r="C125" t="s">
        <v>114</v>
      </c>
      <c r="D125" s="25"/>
      <c r="F125" s="25" t="s">
        <v>328</v>
      </c>
      <c r="G125">
        <f>422+601+566+587+290+606</f>
        <v>3072</v>
      </c>
      <c r="H125" s="29">
        <f aca="true" t="shared" si="24" ref="H125:H130">G125/$I$122/6</f>
        <v>24.38095238095238</v>
      </c>
    </row>
    <row r="126" spans="2:8" ht="12.75">
      <c r="B126">
        <v>2</v>
      </c>
      <c r="C126" t="s">
        <v>151</v>
      </c>
      <c r="D126" s="25"/>
      <c r="F126" s="25" t="s">
        <v>329</v>
      </c>
      <c r="G126">
        <f>429+607+584+577+302+595</f>
        <v>3094</v>
      </c>
      <c r="H126" s="29">
        <f t="shared" si="24"/>
        <v>24.555555555555557</v>
      </c>
    </row>
    <row r="127" spans="2:8" ht="12.75">
      <c r="B127">
        <v>3</v>
      </c>
      <c r="C127" t="s">
        <v>165</v>
      </c>
      <c r="D127" s="25"/>
      <c r="F127" s="25" t="s">
        <v>330</v>
      </c>
      <c r="G127">
        <f>420+608+591+589+305+587</f>
        <v>3100</v>
      </c>
      <c r="H127" s="29">
        <f t="shared" si="24"/>
        <v>24.603174603174605</v>
      </c>
    </row>
    <row r="128" spans="2:8" ht="12.75">
      <c r="B128">
        <v>4</v>
      </c>
      <c r="C128" t="s">
        <v>112</v>
      </c>
      <c r="D128" s="25"/>
      <c r="F128" s="25" t="s">
        <v>331</v>
      </c>
      <c r="G128">
        <f>432+601+575+591+311+565</f>
        <v>3075</v>
      </c>
      <c r="H128" s="29">
        <f t="shared" si="24"/>
        <v>24.4047619047619</v>
      </c>
    </row>
    <row r="129" spans="2:8" ht="12.75">
      <c r="B129">
        <v>5</v>
      </c>
      <c r="C129" t="s">
        <v>116</v>
      </c>
      <c r="D129" s="25"/>
      <c r="F129" s="25" t="s">
        <v>332</v>
      </c>
      <c r="G129">
        <f>442+616+540+618+307+604</f>
        <v>3127</v>
      </c>
      <c r="H129" s="29">
        <f t="shared" si="24"/>
        <v>24.817460317460316</v>
      </c>
    </row>
    <row r="130" spans="2:8" ht="12.75">
      <c r="B130">
        <v>6</v>
      </c>
      <c r="C130" t="s">
        <v>314</v>
      </c>
      <c r="D130" s="25"/>
      <c r="F130" s="25" t="s">
        <v>333</v>
      </c>
      <c r="G130">
        <f>451+626+620+611+325+609</f>
        <v>3242</v>
      </c>
      <c r="H130" s="29">
        <f t="shared" si="24"/>
        <v>25.73015873015873</v>
      </c>
    </row>
    <row r="131" ht="12.75">
      <c r="D131" s="26"/>
    </row>
    <row r="132" ht="12.75">
      <c r="A132" s="23" t="s">
        <v>134</v>
      </c>
    </row>
    <row r="133" spans="1:3" ht="12.75">
      <c r="A133" t="s">
        <v>334</v>
      </c>
      <c r="B133" t="s">
        <v>111</v>
      </c>
      <c r="C133" s="27">
        <v>80</v>
      </c>
    </row>
    <row r="134" spans="1:3" ht="12.75">
      <c r="A134" t="s">
        <v>335</v>
      </c>
      <c r="B134" t="s">
        <v>162</v>
      </c>
      <c r="C134" s="27">
        <v>88</v>
      </c>
    </row>
    <row r="135" spans="1:3" ht="12.75">
      <c r="A135" t="s">
        <v>336</v>
      </c>
      <c r="B135" t="s">
        <v>162</v>
      </c>
      <c r="C135" s="27">
        <v>88</v>
      </c>
    </row>
    <row r="136" spans="1:3" ht="12.75">
      <c r="A136" t="s">
        <v>337</v>
      </c>
      <c r="B136" t="s">
        <v>113</v>
      </c>
      <c r="C136" s="27">
        <v>90</v>
      </c>
    </row>
    <row r="137" spans="1:3" ht="12.75">
      <c r="A137" t="s">
        <v>338</v>
      </c>
      <c r="B137" t="s">
        <v>111</v>
      </c>
      <c r="C137" s="27">
        <v>91</v>
      </c>
    </row>
    <row r="138" spans="1:3" ht="12.75">
      <c r="A138" t="s">
        <v>339</v>
      </c>
      <c r="B138" t="s">
        <v>111</v>
      </c>
      <c r="C138" s="27">
        <v>92</v>
      </c>
    </row>
    <row r="139" ht="12.75">
      <c r="C139" s="27"/>
    </row>
    <row r="140" ht="12.75">
      <c r="C140" s="27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PageLayoutView="0" workbookViewId="0" topLeftCell="Q1">
      <selection activeCell="AJ14" sqref="AJ14"/>
    </sheetView>
  </sheetViews>
  <sheetFormatPr defaultColWidth="7.00390625" defaultRowHeight="12.75"/>
  <sheetData>
    <row r="1" spans="1:85" ht="12.75">
      <c r="A1" s="1" t="s">
        <v>100</v>
      </c>
      <c r="B1" s="2" t="s">
        <v>101</v>
      </c>
      <c r="C1" s="2"/>
      <c r="D1" s="2"/>
      <c r="E1" s="2"/>
      <c r="F1" s="2"/>
      <c r="G1" s="2" t="s">
        <v>102</v>
      </c>
      <c r="H1" s="2"/>
      <c r="I1" s="2"/>
      <c r="J1" s="2"/>
      <c r="K1" s="2"/>
      <c r="L1" s="2" t="s">
        <v>103</v>
      </c>
      <c r="M1" s="2"/>
      <c r="N1" s="2"/>
      <c r="O1" s="2"/>
      <c r="P1" s="2"/>
      <c r="Q1" s="2" t="s">
        <v>104</v>
      </c>
      <c r="R1" s="2"/>
      <c r="S1" s="2"/>
      <c r="T1" s="2"/>
      <c r="U1" s="2"/>
      <c r="V1" s="2" t="s">
        <v>105</v>
      </c>
      <c r="W1" s="2"/>
      <c r="X1" s="2"/>
      <c r="Y1" s="2"/>
      <c r="Z1" s="2"/>
      <c r="AA1" s="2" t="s">
        <v>106</v>
      </c>
      <c r="AB1" s="2"/>
      <c r="AC1" s="2"/>
      <c r="AD1" s="2"/>
      <c r="AE1" s="2"/>
      <c r="AF1" s="2" t="s">
        <v>107</v>
      </c>
      <c r="AG1" s="2"/>
      <c r="AH1" s="2"/>
      <c r="AI1" s="2"/>
      <c r="AJ1" s="2"/>
      <c r="AK1" s="2" t="s">
        <v>152</v>
      </c>
      <c r="AL1" s="2"/>
      <c r="AM1" s="2"/>
      <c r="AN1" s="2"/>
      <c r="AO1" s="2"/>
      <c r="AP1" s="2" t="s">
        <v>153</v>
      </c>
      <c r="AQ1" s="2"/>
      <c r="AR1" s="2"/>
      <c r="AS1" s="2"/>
      <c r="AT1" s="2"/>
      <c r="AU1" s="2" t="s">
        <v>154</v>
      </c>
      <c r="AV1" s="2"/>
      <c r="AW1" s="2"/>
      <c r="AX1" s="2"/>
      <c r="AY1" s="2"/>
      <c r="AZ1" s="2" t="s">
        <v>155</v>
      </c>
      <c r="BA1" s="2"/>
      <c r="BB1" s="2"/>
      <c r="BC1" s="2"/>
      <c r="BD1" s="2"/>
      <c r="BE1" s="2" t="s">
        <v>156</v>
      </c>
      <c r="BF1" s="2"/>
      <c r="BG1" s="2"/>
      <c r="BH1" s="2"/>
      <c r="BI1" s="2"/>
      <c r="BJ1" s="2" t="s">
        <v>157</v>
      </c>
      <c r="BK1" s="2"/>
      <c r="BL1" s="2"/>
      <c r="BM1" s="2"/>
      <c r="BN1" s="2"/>
      <c r="BO1" s="2" t="s">
        <v>158</v>
      </c>
      <c r="BP1" s="2"/>
      <c r="BQ1" s="2"/>
      <c r="BR1" s="2"/>
      <c r="BS1" s="2"/>
      <c r="BT1" s="2" t="s">
        <v>159</v>
      </c>
      <c r="BU1" s="2"/>
      <c r="BV1" s="2"/>
      <c r="BW1" s="2"/>
      <c r="BX1" s="2"/>
      <c r="BY1" s="2" t="s">
        <v>160</v>
      </c>
      <c r="BZ1" s="2"/>
      <c r="CA1" s="2"/>
      <c r="CB1" s="2"/>
      <c r="CC1" s="2"/>
      <c r="CD1" s="2" t="s">
        <v>161</v>
      </c>
      <c r="CE1" s="2"/>
      <c r="CF1" s="2"/>
      <c r="CG1" s="2"/>
    </row>
    <row r="2" spans="1:85" ht="13.5" thickBot="1">
      <c r="A2" s="2" t="s">
        <v>151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Lenk, Rolf</v>
      </c>
      <c r="R2" s="2"/>
      <c r="S2" s="2"/>
      <c r="T2" s="2"/>
      <c r="U2" s="2"/>
      <c r="V2" s="2" t="str">
        <f>Auswertung_BS!C6</f>
        <v>Klein, Theo</v>
      </c>
      <c r="W2" s="2"/>
      <c r="X2" s="2"/>
      <c r="Y2" s="2"/>
      <c r="Z2" s="2"/>
      <c r="AA2" s="2" t="str">
        <f>Auswertung_BS!C7</f>
        <v>Battling, Jan Hendrik</v>
      </c>
      <c r="AB2" s="2"/>
      <c r="AC2" s="2"/>
      <c r="AD2" s="2"/>
      <c r="AE2" s="2"/>
      <c r="AF2" s="2" t="str">
        <f>Auswertung_BS!C9</f>
        <v>Jezierski, Marie-Luise</v>
      </c>
      <c r="AG2" s="2"/>
      <c r="AH2" s="2"/>
      <c r="AI2" s="2"/>
      <c r="AJ2" s="2"/>
      <c r="AK2" s="2" t="str">
        <f>Auswertung_BS!C10</f>
        <v>Jezierski, Paul</v>
      </c>
      <c r="AL2" s="2"/>
      <c r="AM2" s="2"/>
      <c r="AN2" s="2"/>
      <c r="AO2" s="2"/>
      <c r="AP2" s="2" t="str">
        <f>Auswertung_BS!C11</f>
        <v>Dammann, Reinhold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109</v>
      </c>
      <c r="B3" s="4">
        <v>1</v>
      </c>
      <c r="C3" s="5">
        <v>2</v>
      </c>
      <c r="D3" s="5">
        <v>3</v>
      </c>
      <c r="E3" s="6">
        <v>4</v>
      </c>
      <c r="F3" s="3" t="s">
        <v>109</v>
      </c>
      <c r="G3" s="4">
        <v>1</v>
      </c>
      <c r="H3" s="5">
        <v>2</v>
      </c>
      <c r="I3" s="5">
        <v>3</v>
      </c>
      <c r="J3" s="6">
        <v>4</v>
      </c>
      <c r="K3" s="3" t="s">
        <v>109</v>
      </c>
      <c r="L3" s="4">
        <v>1</v>
      </c>
      <c r="M3" s="5">
        <v>2</v>
      </c>
      <c r="N3" s="5">
        <v>3</v>
      </c>
      <c r="O3" s="6">
        <v>4</v>
      </c>
      <c r="P3" s="3" t="s">
        <v>109</v>
      </c>
      <c r="Q3" s="4">
        <v>1</v>
      </c>
      <c r="R3" s="5">
        <v>2</v>
      </c>
      <c r="S3" s="5">
        <v>3</v>
      </c>
      <c r="T3" s="6">
        <v>4</v>
      </c>
      <c r="U3" s="3" t="s">
        <v>109</v>
      </c>
      <c r="V3" s="4">
        <v>1</v>
      </c>
      <c r="W3" s="5">
        <v>2</v>
      </c>
      <c r="X3" s="5">
        <v>3</v>
      </c>
      <c r="Y3" s="6">
        <v>4</v>
      </c>
      <c r="Z3" s="3" t="s">
        <v>109</v>
      </c>
      <c r="AA3" s="4">
        <v>1</v>
      </c>
      <c r="AB3" s="5">
        <v>2</v>
      </c>
      <c r="AC3" s="5">
        <v>3</v>
      </c>
      <c r="AD3" s="6">
        <v>4</v>
      </c>
      <c r="AE3" s="3" t="s">
        <v>109</v>
      </c>
      <c r="AF3" s="4">
        <v>1</v>
      </c>
      <c r="AG3" s="5">
        <v>2</v>
      </c>
      <c r="AH3" s="5">
        <v>3</v>
      </c>
      <c r="AI3" s="6">
        <v>4</v>
      </c>
      <c r="AJ3" s="3" t="s">
        <v>109</v>
      </c>
      <c r="AK3" s="4">
        <v>1</v>
      </c>
      <c r="AL3" s="5">
        <v>2</v>
      </c>
      <c r="AM3" s="5">
        <v>3</v>
      </c>
      <c r="AN3" s="6">
        <v>4</v>
      </c>
      <c r="AO3" s="3" t="s">
        <v>109</v>
      </c>
      <c r="AP3" s="4">
        <v>1</v>
      </c>
      <c r="AQ3" s="5">
        <v>2</v>
      </c>
      <c r="AR3" s="5">
        <v>3</v>
      </c>
      <c r="AS3" s="6">
        <v>4</v>
      </c>
      <c r="AT3" s="3" t="s">
        <v>109</v>
      </c>
      <c r="AU3" s="4">
        <v>1</v>
      </c>
      <c r="AV3" s="5">
        <v>2</v>
      </c>
      <c r="AW3" s="5">
        <v>3</v>
      </c>
      <c r="AX3" s="6">
        <v>4</v>
      </c>
      <c r="AY3" s="3" t="s">
        <v>109</v>
      </c>
      <c r="AZ3" s="4">
        <v>1</v>
      </c>
      <c r="BA3" s="5">
        <v>2</v>
      </c>
      <c r="BB3" s="5">
        <v>3</v>
      </c>
      <c r="BC3" s="6">
        <v>4</v>
      </c>
      <c r="BD3" s="3" t="s">
        <v>109</v>
      </c>
      <c r="BE3" s="4">
        <v>1</v>
      </c>
      <c r="BF3" s="5">
        <v>2</v>
      </c>
      <c r="BG3" s="5">
        <v>3</v>
      </c>
      <c r="BH3" s="6">
        <v>4</v>
      </c>
      <c r="BI3" s="3" t="s">
        <v>109</v>
      </c>
      <c r="BJ3" s="4">
        <v>1</v>
      </c>
      <c r="BK3" s="5">
        <v>2</v>
      </c>
      <c r="BL3" s="5">
        <v>3</v>
      </c>
      <c r="BM3" s="6">
        <v>4</v>
      </c>
      <c r="BN3" s="3" t="s">
        <v>109</v>
      </c>
      <c r="BO3" s="4">
        <v>1</v>
      </c>
      <c r="BP3" s="5">
        <v>2</v>
      </c>
      <c r="BQ3" s="5">
        <v>3</v>
      </c>
      <c r="BR3" s="6">
        <v>4</v>
      </c>
      <c r="BS3" s="3" t="s">
        <v>109</v>
      </c>
      <c r="BT3" s="4">
        <v>1</v>
      </c>
      <c r="BU3" s="5">
        <v>2</v>
      </c>
      <c r="BV3" s="5">
        <v>3</v>
      </c>
      <c r="BW3" s="6">
        <v>4</v>
      </c>
      <c r="BX3" s="3" t="s">
        <v>109</v>
      </c>
      <c r="BY3" s="4">
        <v>1</v>
      </c>
      <c r="BZ3" s="5">
        <v>2</v>
      </c>
      <c r="CA3" s="5">
        <v>3</v>
      </c>
      <c r="CB3" s="6">
        <v>4</v>
      </c>
      <c r="CC3" s="3" t="s">
        <v>109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1</v>
      </c>
      <c r="D4" s="9">
        <v>1</v>
      </c>
      <c r="E4" s="10">
        <v>2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2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1</v>
      </c>
      <c r="Y4" s="10">
        <v>1</v>
      </c>
      <c r="Z4" s="7">
        <v>1</v>
      </c>
      <c r="AA4" s="8">
        <v>1</v>
      </c>
      <c r="AB4" s="9">
        <v>2</v>
      </c>
      <c r="AC4" s="9">
        <v>1</v>
      </c>
      <c r="AD4" s="10">
        <v>3</v>
      </c>
      <c r="AE4" s="7">
        <v>1</v>
      </c>
      <c r="AF4" s="8">
        <v>1</v>
      </c>
      <c r="AG4" s="9">
        <v>1</v>
      </c>
      <c r="AH4" s="9">
        <v>1</v>
      </c>
      <c r="AI4" s="10">
        <v>1</v>
      </c>
      <c r="AJ4" s="7">
        <v>1</v>
      </c>
      <c r="AK4" s="8">
        <v>2</v>
      </c>
      <c r="AL4" s="9">
        <v>1</v>
      </c>
      <c r="AM4" s="9">
        <v>1</v>
      </c>
      <c r="AN4" s="10">
        <v>2</v>
      </c>
      <c r="AO4" s="7">
        <v>1</v>
      </c>
      <c r="AP4" s="8">
        <v>2</v>
      </c>
      <c r="AQ4" s="9">
        <v>2</v>
      </c>
      <c r="AR4" s="9">
        <v>2</v>
      </c>
      <c r="AS4" s="10">
        <v>2</v>
      </c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1</v>
      </c>
      <c r="D5" s="13">
        <v>2</v>
      </c>
      <c r="E5" s="14">
        <v>1</v>
      </c>
      <c r="F5" s="11">
        <v>2</v>
      </c>
      <c r="G5" s="12">
        <v>2</v>
      </c>
      <c r="H5" s="13">
        <v>2</v>
      </c>
      <c r="I5" s="13">
        <v>2</v>
      </c>
      <c r="J5" s="14">
        <v>2</v>
      </c>
      <c r="K5" s="11">
        <v>2</v>
      </c>
      <c r="L5" s="12">
        <v>2</v>
      </c>
      <c r="M5" s="13">
        <v>2</v>
      </c>
      <c r="N5" s="13">
        <v>1</v>
      </c>
      <c r="O5" s="14">
        <v>2</v>
      </c>
      <c r="P5" s="11">
        <v>2</v>
      </c>
      <c r="Q5" s="12">
        <v>1</v>
      </c>
      <c r="R5" s="13">
        <v>1</v>
      </c>
      <c r="S5" s="13">
        <v>1</v>
      </c>
      <c r="T5" s="14">
        <v>2</v>
      </c>
      <c r="U5" s="11">
        <v>2</v>
      </c>
      <c r="V5" s="12">
        <v>1</v>
      </c>
      <c r="W5" s="13">
        <v>2</v>
      </c>
      <c r="X5" s="13">
        <v>1</v>
      </c>
      <c r="Y5" s="14">
        <v>1</v>
      </c>
      <c r="Z5" s="11">
        <v>2</v>
      </c>
      <c r="AA5" s="12">
        <v>2</v>
      </c>
      <c r="AB5" s="13">
        <v>1</v>
      </c>
      <c r="AC5" s="13">
        <v>2</v>
      </c>
      <c r="AD5" s="14">
        <v>2</v>
      </c>
      <c r="AE5" s="11">
        <v>2</v>
      </c>
      <c r="AF5" s="12">
        <v>1</v>
      </c>
      <c r="AG5" s="13">
        <v>2</v>
      </c>
      <c r="AH5" s="13">
        <v>2</v>
      </c>
      <c r="AI5" s="14">
        <v>1</v>
      </c>
      <c r="AJ5" s="11">
        <v>2</v>
      </c>
      <c r="AK5" s="12">
        <v>2</v>
      </c>
      <c r="AL5" s="13">
        <v>1</v>
      </c>
      <c r="AM5" s="13">
        <v>1</v>
      </c>
      <c r="AN5" s="14">
        <v>1</v>
      </c>
      <c r="AO5" s="11">
        <v>2</v>
      </c>
      <c r="AP5" s="12">
        <v>2</v>
      </c>
      <c r="AQ5" s="13">
        <v>2</v>
      </c>
      <c r="AR5" s="13">
        <v>2</v>
      </c>
      <c r="AS5" s="14">
        <v>1</v>
      </c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1</v>
      </c>
      <c r="E6" s="14">
        <v>1</v>
      </c>
      <c r="F6" s="11">
        <v>3</v>
      </c>
      <c r="G6" s="12">
        <v>2</v>
      </c>
      <c r="H6" s="13">
        <v>1</v>
      </c>
      <c r="I6" s="13">
        <v>2</v>
      </c>
      <c r="J6" s="14">
        <v>2</v>
      </c>
      <c r="K6" s="11">
        <v>3</v>
      </c>
      <c r="L6" s="12">
        <v>1</v>
      </c>
      <c r="M6" s="13">
        <v>1</v>
      </c>
      <c r="N6" s="13">
        <v>2</v>
      </c>
      <c r="O6" s="14">
        <v>1</v>
      </c>
      <c r="P6" s="11">
        <v>3</v>
      </c>
      <c r="Q6" s="12">
        <v>1</v>
      </c>
      <c r="R6" s="13">
        <v>1</v>
      </c>
      <c r="S6" s="13">
        <v>1</v>
      </c>
      <c r="T6" s="14">
        <v>1</v>
      </c>
      <c r="U6" s="11">
        <v>3</v>
      </c>
      <c r="V6" s="12">
        <v>1</v>
      </c>
      <c r="W6" s="13">
        <v>1</v>
      </c>
      <c r="X6" s="13">
        <v>1</v>
      </c>
      <c r="Y6" s="14">
        <v>1</v>
      </c>
      <c r="Z6" s="11">
        <v>3</v>
      </c>
      <c r="AA6" s="12">
        <v>1</v>
      </c>
      <c r="AB6" s="13">
        <v>2</v>
      </c>
      <c r="AC6" s="13">
        <v>2</v>
      </c>
      <c r="AD6" s="14">
        <v>2</v>
      </c>
      <c r="AE6" s="11">
        <v>3</v>
      </c>
      <c r="AF6" s="12">
        <v>2</v>
      </c>
      <c r="AG6" s="13">
        <v>2</v>
      </c>
      <c r="AH6" s="13">
        <v>2</v>
      </c>
      <c r="AI6" s="14">
        <v>1</v>
      </c>
      <c r="AJ6" s="11">
        <v>3</v>
      </c>
      <c r="AK6" s="12">
        <v>2</v>
      </c>
      <c r="AL6" s="13">
        <v>2</v>
      </c>
      <c r="AM6" s="13">
        <v>2</v>
      </c>
      <c r="AN6" s="14">
        <v>2</v>
      </c>
      <c r="AO6" s="11">
        <v>3</v>
      </c>
      <c r="AP6" s="12">
        <v>1</v>
      </c>
      <c r="AQ6" s="13">
        <v>2</v>
      </c>
      <c r="AR6" s="13">
        <v>1</v>
      </c>
      <c r="AS6" s="14">
        <v>1</v>
      </c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2</v>
      </c>
      <c r="C7" s="13">
        <v>1</v>
      </c>
      <c r="D7" s="13">
        <v>1</v>
      </c>
      <c r="E7" s="14">
        <v>2</v>
      </c>
      <c r="F7" s="11">
        <v>4</v>
      </c>
      <c r="G7" s="12">
        <v>4</v>
      </c>
      <c r="H7" s="13">
        <v>1</v>
      </c>
      <c r="I7" s="13">
        <v>2</v>
      </c>
      <c r="J7" s="14">
        <v>1</v>
      </c>
      <c r="K7" s="11">
        <v>4</v>
      </c>
      <c r="L7" s="12">
        <v>1</v>
      </c>
      <c r="M7" s="13">
        <v>1</v>
      </c>
      <c r="N7" s="13">
        <v>2</v>
      </c>
      <c r="O7" s="14">
        <v>1</v>
      </c>
      <c r="P7" s="11">
        <v>4</v>
      </c>
      <c r="Q7" s="12">
        <v>1</v>
      </c>
      <c r="R7" s="13">
        <v>2</v>
      </c>
      <c r="S7" s="13">
        <v>2</v>
      </c>
      <c r="T7" s="14">
        <v>2</v>
      </c>
      <c r="U7" s="11">
        <v>4</v>
      </c>
      <c r="V7" s="12">
        <v>1</v>
      </c>
      <c r="W7" s="13">
        <v>2</v>
      </c>
      <c r="X7" s="13">
        <v>1</v>
      </c>
      <c r="Y7" s="14">
        <v>1</v>
      </c>
      <c r="Z7" s="11">
        <v>4</v>
      </c>
      <c r="AA7" s="12">
        <v>1</v>
      </c>
      <c r="AB7" s="13">
        <v>1</v>
      </c>
      <c r="AC7" s="13">
        <v>2</v>
      </c>
      <c r="AD7" s="14">
        <v>1</v>
      </c>
      <c r="AE7" s="11">
        <v>4</v>
      </c>
      <c r="AF7" s="12">
        <v>1</v>
      </c>
      <c r="AG7" s="13">
        <v>2</v>
      </c>
      <c r="AH7" s="13">
        <v>1</v>
      </c>
      <c r="AI7" s="14">
        <v>3</v>
      </c>
      <c r="AJ7" s="11">
        <v>4</v>
      </c>
      <c r="AK7" s="12">
        <v>2</v>
      </c>
      <c r="AL7" s="13">
        <v>3</v>
      </c>
      <c r="AM7" s="13">
        <v>4</v>
      </c>
      <c r="AN7" s="14">
        <v>1</v>
      </c>
      <c r="AO7" s="11">
        <v>4</v>
      </c>
      <c r="AP7" s="12">
        <v>1</v>
      </c>
      <c r="AQ7" s="13">
        <v>1</v>
      </c>
      <c r="AR7" s="13">
        <v>2</v>
      </c>
      <c r="AS7" s="14">
        <v>7</v>
      </c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2</v>
      </c>
      <c r="C8" s="13">
        <v>1</v>
      </c>
      <c r="D8" s="13">
        <v>1</v>
      </c>
      <c r="E8" s="14">
        <v>1</v>
      </c>
      <c r="F8" s="11">
        <v>5</v>
      </c>
      <c r="G8" s="12">
        <v>1</v>
      </c>
      <c r="H8" s="13">
        <v>1</v>
      </c>
      <c r="I8" s="13">
        <v>1</v>
      </c>
      <c r="J8" s="14">
        <v>1</v>
      </c>
      <c r="K8" s="11">
        <v>5</v>
      </c>
      <c r="L8" s="12">
        <v>1</v>
      </c>
      <c r="M8" s="13">
        <v>1</v>
      </c>
      <c r="N8" s="13">
        <v>1</v>
      </c>
      <c r="O8" s="14">
        <v>1</v>
      </c>
      <c r="P8" s="11">
        <v>5</v>
      </c>
      <c r="Q8" s="12">
        <v>2</v>
      </c>
      <c r="R8" s="13">
        <v>1</v>
      </c>
      <c r="S8" s="13">
        <v>1</v>
      </c>
      <c r="T8" s="14">
        <v>2</v>
      </c>
      <c r="U8" s="11">
        <v>5</v>
      </c>
      <c r="V8" s="12">
        <v>2</v>
      </c>
      <c r="W8" s="13">
        <v>1</v>
      </c>
      <c r="X8" s="13">
        <v>2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1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1</v>
      </c>
      <c r="AN8" s="14">
        <v>2</v>
      </c>
      <c r="AO8" s="11">
        <v>5</v>
      </c>
      <c r="AP8" s="12">
        <v>1</v>
      </c>
      <c r="AQ8" s="13">
        <v>1</v>
      </c>
      <c r="AR8" s="13">
        <v>2</v>
      </c>
      <c r="AS8" s="14">
        <v>1</v>
      </c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1</v>
      </c>
      <c r="D9" s="13">
        <v>1</v>
      </c>
      <c r="E9" s="14">
        <v>1</v>
      </c>
      <c r="F9" s="11">
        <v>6</v>
      </c>
      <c r="G9" s="12">
        <v>1</v>
      </c>
      <c r="H9" s="13">
        <v>1</v>
      </c>
      <c r="I9" s="13">
        <v>2</v>
      </c>
      <c r="J9" s="14">
        <v>1</v>
      </c>
      <c r="K9" s="11">
        <v>6</v>
      </c>
      <c r="L9" s="12">
        <v>1</v>
      </c>
      <c r="M9" s="13">
        <v>1</v>
      </c>
      <c r="N9" s="13">
        <v>2</v>
      </c>
      <c r="O9" s="14">
        <v>2</v>
      </c>
      <c r="P9" s="11">
        <v>6</v>
      </c>
      <c r="Q9" s="12">
        <v>1</v>
      </c>
      <c r="R9" s="13">
        <v>1</v>
      </c>
      <c r="S9" s="13">
        <v>1</v>
      </c>
      <c r="T9" s="14">
        <v>1</v>
      </c>
      <c r="U9" s="11">
        <v>6</v>
      </c>
      <c r="V9" s="12">
        <v>2</v>
      </c>
      <c r="W9" s="13">
        <v>1</v>
      </c>
      <c r="X9" s="13">
        <v>1</v>
      </c>
      <c r="Y9" s="14">
        <v>1</v>
      </c>
      <c r="Z9" s="11">
        <v>6</v>
      </c>
      <c r="AA9" s="12">
        <v>2</v>
      </c>
      <c r="AB9" s="13">
        <v>1</v>
      </c>
      <c r="AC9" s="13">
        <v>1</v>
      </c>
      <c r="AD9" s="14">
        <v>1</v>
      </c>
      <c r="AE9" s="11">
        <v>6</v>
      </c>
      <c r="AF9" s="12">
        <v>1</v>
      </c>
      <c r="AG9" s="13">
        <v>2</v>
      </c>
      <c r="AH9" s="13">
        <v>1</v>
      </c>
      <c r="AI9" s="14">
        <v>5</v>
      </c>
      <c r="AJ9" s="11">
        <v>6</v>
      </c>
      <c r="AK9" s="12">
        <v>1</v>
      </c>
      <c r="AL9" s="13">
        <v>3</v>
      </c>
      <c r="AM9" s="13">
        <v>1</v>
      </c>
      <c r="AN9" s="14">
        <v>1</v>
      </c>
      <c r="AO9" s="11">
        <v>6</v>
      </c>
      <c r="AP9" s="12">
        <v>1</v>
      </c>
      <c r="AQ9" s="13">
        <v>1</v>
      </c>
      <c r="AR9" s="13">
        <v>3</v>
      </c>
      <c r="AS9" s="14">
        <v>1</v>
      </c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1</v>
      </c>
      <c r="D10" s="13">
        <v>1</v>
      </c>
      <c r="E10" s="14">
        <v>1</v>
      </c>
      <c r="F10" s="11">
        <v>7</v>
      </c>
      <c r="G10" s="12">
        <v>2</v>
      </c>
      <c r="H10" s="13">
        <v>1</v>
      </c>
      <c r="I10" s="13">
        <v>2</v>
      </c>
      <c r="J10" s="14">
        <v>1</v>
      </c>
      <c r="K10" s="11">
        <v>7</v>
      </c>
      <c r="L10" s="12">
        <v>1</v>
      </c>
      <c r="M10" s="13">
        <v>1</v>
      </c>
      <c r="N10" s="13">
        <v>2</v>
      </c>
      <c r="O10" s="14">
        <v>1</v>
      </c>
      <c r="P10" s="11">
        <v>7</v>
      </c>
      <c r="Q10" s="12">
        <v>1</v>
      </c>
      <c r="R10" s="13">
        <v>2</v>
      </c>
      <c r="S10" s="13">
        <v>2</v>
      </c>
      <c r="T10" s="14">
        <v>1</v>
      </c>
      <c r="U10" s="11">
        <v>7</v>
      </c>
      <c r="V10" s="12">
        <v>2</v>
      </c>
      <c r="W10" s="13">
        <v>1</v>
      </c>
      <c r="X10" s="13">
        <v>2</v>
      </c>
      <c r="Y10" s="14">
        <v>1</v>
      </c>
      <c r="Z10" s="11">
        <v>7</v>
      </c>
      <c r="AA10" s="12">
        <v>1</v>
      </c>
      <c r="AB10" s="13">
        <v>1</v>
      </c>
      <c r="AC10" s="13">
        <v>2</v>
      </c>
      <c r="AD10" s="14">
        <v>1</v>
      </c>
      <c r="AE10" s="11">
        <v>7</v>
      </c>
      <c r="AF10" s="12">
        <v>2</v>
      </c>
      <c r="AG10" s="13">
        <v>1</v>
      </c>
      <c r="AH10" s="13">
        <v>1</v>
      </c>
      <c r="AI10" s="14">
        <v>2</v>
      </c>
      <c r="AJ10" s="11">
        <v>7</v>
      </c>
      <c r="AK10" s="12">
        <v>1</v>
      </c>
      <c r="AL10" s="13">
        <v>2</v>
      </c>
      <c r="AM10" s="13">
        <v>1</v>
      </c>
      <c r="AN10" s="14">
        <v>2</v>
      </c>
      <c r="AO10" s="11">
        <v>7</v>
      </c>
      <c r="AP10" s="12">
        <v>1</v>
      </c>
      <c r="AQ10" s="13">
        <v>1</v>
      </c>
      <c r="AR10" s="13">
        <v>2</v>
      </c>
      <c r="AS10" s="14">
        <v>1</v>
      </c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2</v>
      </c>
      <c r="C11" s="13">
        <v>1</v>
      </c>
      <c r="D11" s="13">
        <v>2</v>
      </c>
      <c r="E11" s="14">
        <v>1</v>
      </c>
      <c r="F11" s="11">
        <v>8</v>
      </c>
      <c r="G11" s="12">
        <v>1</v>
      </c>
      <c r="H11" s="13">
        <v>1</v>
      </c>
      <c r="I11" s="13">
        <v>2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1</v>
      </c>
      <c r="R11" s="13">
        <v>1</v>
      </c>
      <c r="S11" s="13">
        <v>1</v>
      </c>
      <c r="T11" s="14">
        <v>2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2</v>
      </c>
      <c r="AI11" s="14">
        <v>1</v>
      </c>
      <c r="AJ11" s="11">
        <v>8</v>
      </c>
      <c r="AK11" s="12">
        <v>1</v>
      </c>
      <c r="AL11" s="13">
        <v>2</v>
      </c>
      <c r="AM11" s="13">
        <v>1</v>
      </c>
      <c r="AN11" s="14">
        <v>1</v>
      </c>
      <c r="AO11" s="11">
        <v>8</v>
      </c>
      <c r="AP11" s="12">
        <v>1</v>
      </c>
      <c r="AQ11" s="13">
        <v>1</v>
      </c>
      <c r="AR11" s="13">
        <v>1</v>
      </c>
      <c r="AS11" s="14">
        <v>1</v>
      </c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1</v>
      </c>
      <c r="F12" s="11">
        <v>9</v>
      </c>
      <c r="G12" s="12">
        <v>1</v>
      </c>
      <c r="H12" s="13">
        <v>1</v>
      </c>
      <c r="I12" s="13">
        <v>1</v>
      </c>
      <c r="J12" s="14">
        <v>1</v>
      </c>
      <c r="K12" s="11">
        <v>9</v>
      </c>
      <c r="L12" s="12">
        <v>1</v>
      </c>
      <c r="M12" s="13">
        <v>2</v>
      </c>
      <c r="N12" s="13">
        <v>1</v>
      </c>
      <c r="O12" s="14">
        <v>1</v>
      </c>
      <c r="P12" s="11">
        <v>9</v>
      </c>
      <c r="Q12" s="12">
        <v>1</v>
      </c>
      <c r="R12" s="13">
        <v>3</v>
      </c>
      <c r="S12" s="13">
        <v>2</v>
      </c>
      <c r="T12" s="14">
        <v>2</v>
      </c>
      <c r="U12" s="11">
        <v>9</v>
      </c>
      <c r="V12" s="12">
        <v>2</v>
      </c>
      <c r="W12" s="13">
        <v>1</v>
      </c>
      <c r="X12" s="13">
        <v>1</v>
      </c>
      <c r="Y12" s="14">
        <v>2</v>
      </c>
      <c r="Z12" s="11">
        <v>9</v>
      </c>
      <c r="AA12" s="12">
        <v>1</v>
      </c>
      <c r="AB12" s="13">
        <v>1</v>
      </c>
      <c r="AC12" s="13">
        <v>1</v>
      </c>
      <c r="AD12" s="14">
        <v>1</v>
      </c>
      <c r="AE12" s="11">
        <v>9</v>
      </c>
      <c r="AF12" s="12">
        <v>3</v>
      </c>
      <c r="AG12" s="13">
        <v>1</v>
      </c>
      <c r="AH12" s="13">
        <v>1</v>
      </c>
      <c r="AI12" s="14">
        <v>1</v>
      </c>
      <c r="AJ12" s="11">
        <v>9</v>
      </c>
      <c r="AK12" s="12">
        <v>2</v>
      </c>
      <c r="AL12" s="13">
        <v>1</v>
      </c>
      <c r="AM12" s="13">
        <v>3</v>
      </c>
      <c r="AN12" s="14">
        <v>1</v>
      </c>
      <c r="AO12" s="11">
        <v>9</v>
      </c>
      <c r="AP12" s="12">
        <v>2</v>
      </c>
      <c r="AQ12" s="13">
        <v>1</v>
      </c>
      <c r="AR12" s="13">
        <v>1</v>
      </c>
      <c r="AS12" s="14">
        <v>2</v>
      </c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2</v>
      </c>
      <c r="E13" s="14">
        <v>1</v>
      </c>
      <c r="F13" s="11">
        <v>10</v>
      </c>
      <c r="G13" s="12">
        <v>1</v>
      </c>
      <c r="H13" s="13">
        <v>2</v>
      </c>
      <c r="I13" s="13">
        <v>2</v>
      </c>
      <c r="J13" s="14">
        <v>2</v>
      </c>
      <c r="K13" s="11">
        <v>10</v>
      </c>
      <c r="L13" s="12">
        <v>1</v>
      </c>
      <c r="M13" s="13">
        <v>1</v>
      </c>
      <c r="N13" s="13">
        <v>2</v>
      </c>
      <c r="O13" s="14">
        <v>2</v>
      </c>
      <c r="P13" s="11">
        <v>10</v>
      </c>
      <c r="Q13" s="12">
        <v>1</v>
      </c>
      <c r="R13" s="13">
        <v>1</v>
      </c>
      <c r="S13" s="13">
        <v>2</v>
      </c>
      <c r="T13" s="14">
        <v>1</v>
      </c>
      <c r="U13" s="11">
        <v>10</v>
      </c>
      <c r="V13" s="12">
        <v>2</v>
      </c>
      <c r="W13" s="13">
        <v>2</v>
      </c>
      <c r="X13" s="13">
        <v>2</v>
      </c>
      <c r="Y13" s="14">
        <v>1</v>
      </c>
      <c r="Z13" s="11">
        <v>10</v>
      </c>
      <c r="AA13" s="12">
        <v>2</v>
      </c>
      <c r="AB13" s="13">
        <v>1</v>
      </c>
      <c r="AC13" s="13">
        <v>1</v>
      </c>
      <c r="AD13" s="14">
        <v>1</v>
      </c>
      <c r="AE13" s="11">
        <v>10</v>
      </c>
      <c r="AF13" s="12">
        <v>2</v>
      </c>
      <c r="AG13" s="13">
        <v>1</v>
      </c>
      <c r="AH13" s="13">
        <v>1</v>
      </c>
      <c r="AI13" s="14">
        <v>2</v>
      </c>
      <c r="AJ13" s="11">
        <v>10</v>
      </c>
      <c r="AK13" s="12">
        <v>1</v>
      </c>
      <c r="AL13" s="13">
        <v>1</v>
      </c>
      <c r="AM13" s="13">
        <v>2</v>
      </c>
      <c r="AN13" s="14">
        <v>2</v>
      </c>
      <c r="AO13" s="11">
        <v>10</v>
      </c>
      <c r="AP13" s="12">
        <v>1</v>
      </c>
      <c r="AQ13" s="13">
        <v>2</v>
      </c>
      <c r="AR13" s="13">
        <v>2</v>
      </c>
      <c r="AS13" s="14">
        <v>3</v>
      </c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2</v>
      </c>
      <c r="E14" s="14">
        <v>2</v>
      </c>
      <c r="F14" s="11">
        <v>11</v>
      </c>
      <c r="G14" s="12">
        <v>3</v>
      </c>
      <c r="H14" s="13">
        <v>1</v>
      </c>
      <c r="I14" s="13">
        <v>1</v>
      </c>
      <c r="J14" s="14">
        <v>3</v>
      </c>
      <c r="K14" s="11">
        <v>11</v>
      </c>
      <c r="L14" s="12">
        <v>2</v>
      </c>
      <c r="M14" s="13">
        <v>1</v>
      </c>
      <c r="N14" s="13">
        <v>1</v>
      </c>
      <c r="O14" s="14">
        <v>1</v>
      </c>
      <c r="P14" s="11">
        <v>11</v>
      </c>
      <c r="Q14" s="12">
        <v>4</v>
      </c>
      <c r="R14" s="13">
        <v>4</v>
      </c>
      <c r="S14" s="13">
        <v>2</v>
      </c>
      <c r="T14" s="14">
        <v>4</v>
      </c>
      <c r="U14" s="11">
        <v>11</v>
      </c>
      <c r="V14" s="12">
        <v>2</v>
      </c>
      <c r="W14" s="13">
        <v>1</v>
      </c>
      <c r="X14" s="13">
        <v>2</v>
      </c>
      <c r="Y14" s="14">
        <v>2</v>
      </c>
      <c r="Z14" s="11">
        <v>11</v>
      </c>
      <c r="AA14" s="12">
        <v>2</v>
      </c>
      <c r="AB14" s="13">
        <v>2</v>
      </c>
      <c r="AC14" s="13">
        <v>1</v>
      </c>
      <c r="AD14" s="14">
        <v>1</v>
      </c>
      <c r="AE14" s="11">
        <v>11</v>
      </c>
      <c r="AF14" s="12">
        <v>1</v>
      </c>
      <c r="AG14" s="13">
        <v>2</v>
      </c>
      <c r="AH14" s="13">
        <v>1</v>
      </c>
      <c r="AI14" s="14">
        <v>2</v>
      </c>
      <c r="AJ14" s="11">
        <v>11</v>
      </c>
      <c r="AK14" s="12">
        <v>2</v>
      </c>
      <c r="AL14" s="13">
        <v>1</v>
      </c>
      <c r="AM14" s="13">
        <v>1</v>
      </c>
      <c r="AN14" s="14">
        <v>2</v>
      </c>
      <c r="AO14" s="11">
        <v>11</v>
      </c>
      <c r="AP14" s="12">
        <v>1</v>
      </c>
      <c r="AQ14" s="13">
        <v>1</v>
      </c>
      <c r="AR14" s="13">
        <v>2</v>
      </c>
      <c r="AS14" s="14">
        <v>1</v>
      </c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2</v>
      </c>
      <c r="D15" s="13">
        <v>1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2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2</v>
      </c>
      <c r="T15" s="14">
        <v>1</v>
      </c>
      <c r="U15" s="11">
        <v>12</v>
      </c>
      <c r="V15" s="12">
        <v>1</v>
      </c>
      <c r="W15" s="13">
        <v>1</v>
      </c>
      <c r="X15" s="13">
        <v>1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3</v>
      </c>
      <c r="AG15" s="13">
        <v>1</v>
      </c>
      <c r="AH15" s="13">
        <v>2</v>
      </c>
      <c r="AI15" s="14">
        <v>1</v>
      </c>
      <c r="AJ15" s="11">
        <v>12</v>
      </c>
      <c r="AK15" s="12">
        <v>1</v>
      </c>
      <c r="AL15" s="13">
        <v>1</v>
      </c>
      <c r="AM15" s="13">
        <v>1</v>
      </c>
      <c r="AN15" s="14">
        <v>1</v>
      </c>
      <c r="AO15" s="11">
        <v>12</v>
      </c>
      <c r="AP15" s="12">
        <v>1</v>
      </c>
      <c r="AQ15" s="13">
        <v>1</v>
      </c>
      <c r="AR15" s="13">
        <v>1</v>
      </c>
      <c r="AS15" s="14">
        <v>1</v>
      </c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1</v>
      </c>
      <c r="C16" s="13">
        <v>2</v>
      </c>
      <c r="D16" s="13">
        <v>1</v>
      </c>
      <c r="E16" s="14">
        <v>2</v>
      </c>
      <c r="F16" s="11">
        <v>13</v>
      </c>
      <c r="G16" s="12">
        <v>2</v>
      </c>
      <c r="H16" s="13">
        <v>2</v>
      </c>
      <c r="I16" s="13">
        <v>1</v>
      </c>
      <c r="J16" s="14">
        <v>1</v>
      </c>
      <c r="K16" s="11">
        <v>13</v>
      </c>
      <c r="L16" s="12">
        <v>1</v>
      </c>
      <c r="M16" s="13">
        <v>1</v>
      </c>
      <c r="N16" s="13">
        <v>1</v>
      </c>
      <c r="O16" s="14">
        <v>2</v>
      </c>
      <c r="P16" s="11">
        <v>13</v>
      </c>
      <c r="Q16" s="12">
        <v>1</v>
      </c>
      <c r="R16" s="13">
        <v>1</v>
      </c>
      <c r="S16" s="13">
        <v>2</v>
      </c>
      <c r="T16" s="14">
        <v>1</v>
      </c>
      <c r="U16" s="11">
        <v>13</v>
      </c>
      <c r="V16" s="12">
        <v>2</v>
      </c>
      <c r="W16" s="13">
        <v>2</v>
      </c>
      <c r="X16" s="13">
        <v>2</v>
      </c>
      <c r="Y16" s="14">
        <v>2</v>
      </c>
      <c r="Z16" s="11">
        <v>13</v>
      </c>
      <c r="AA16" s="12">
        <v>2</v>
      </c>
      <c r="AB16" s="13">
        <v>1</v>
      </c>
      <c r="AC16" s="13">
        <v>2</v>
      </c>
      <c r="AD16" s="14">
        <v>2</v>
      </c>
      <c r="AE16" s="11">
        <v>13</v>
      </c>
      <c r="AF16" s="12">
        <v>2</v>
      </c>
      <c r="AG16" s="13">
        <v>2</v>
      </c>
      <c r="AH16" s="13">
        <v>1</v>
      </c>
      <c r="AI16" s="14">
        <v>2</v>
      </c>
      <c r="AJ16" s="11">
        <v>13</v>
      </c>
      <c r="AK16" s="12">
        <v>2</v>
      </c>
      <c r="AL16" s="13">
        <v>2</v>
      </c>
      <c r="AM16" s="13">
        <v>2</v>
      </c>
      <c r="AN16" s="14">
        <v>2</v>
      </c>
      <c r="AO16" s="11">
        <v>13</v>
      </c>
      <c r="AP16" s="12">
        <v>2</v>
      </c>
      <c r="AQ16" s="13">
        <v>3</v>
      </c>
      <c r="AR16" s="13">
        <v>2</v>
      </c>
      <c r="AS16" s="14">
        <v>2</v>
      </c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3</v>
      </c>
      <c r="D17" s="13">
        <v>2</v>
      </c>
      <c r="E17" s="14">
        <v>3</v>
      </c>
      <c r="F17" s="11">
        <v>14</v>
      </c>
      <c r="G17" s="12">
        <v>2</v>
      </c>
      <c r="H17" s="13">
        <v>2</v>
      </c>
      <c r="I17" s="13">
        <v>2</v>
      </c>
      <c r="J17" s="14">
        <v>1</v>
      </c>
      <c r="K17" s="11">
        <v>14</v>
      </c>
      <c r="L17" s="12">
        <v>1</v>
      </c>
      <c r="M17" s="13">
        <v>4</v>
      </c>
      <c r="N17" s="13">
        <v>1</v>
      </c>
      <c r="O17" s="14">
        <v>3</v>
      </c>
      <c r="P17" s="11">
        <v>14</v>
      </c>
      <c r="Q17" s="12">
        <v>1</v>
      </c>
      <c r="R17" s="13">
        <v>2</v>
      </c>
      <c r="S17" s="13">
        <v>2</v>
      </c>
      <c r="T17" s="14">
        <v>3</v>
      </c>
      <c r="U17" s="11">
        <v>14</v>
      </c>
      <c r="V17" s="12">
        <v>2</v>
      </c>
      <c r="W17" s="13">
        <v>2</v>
      </c>
      <c r="X17" s="13">
        <v>1</v>
      </c>
      <c r="Y17" s="14">
        <v>2</v>
      </c>
      <c r="Z17" s="11">
        <v>14</v>
      </c>
      <c r="AA17" s="12">
        <v>1</v>
      </c>
      <c r="AB17" s="13">
        <v>2</v>
      </c>
      <c r="AC17" s="13">
        <v>2</v>
      </c>
      <c r="AD17" s="14">
        <v>3</v>
      </c>
      <c r="AE17" s="11">
        <v>14</v>
      </c>
      <c r="AF17" s="12">
        <v>2</v>
      </c>
      <c r="AG17" s="13">
        <v>2</v>
      </c>
      <c r="AH17" s="13">
        <v>2</v>
      </c>
      <c r="AI17" s="14">
        <v>2</v>
      </c>
      <c r="AJ17" s="11">
        <v>14</v>
      </c>
      <c r="AK17" s="12">
        <v>5</v>
      </c>
      <c r="AL17" s="13">
        <v>2</v>
      </c>
      <c r="AM17" s="13">
        <v>2</v>
      </c>
      <c r="AN17" s="14">
        <v>1</v>
      </c>
      <c r="AO17" s="11">
        <v>14</v>
      </c>
      <c r="AP17" s="12">
        <v>2</v>
      </c>
      <c r="AQ17" s="13">
        <v>5</v>
      </c>
      <c r="AR17" s="13">
        <v>3</v>
      </c>
      <c r="AS17" s="14">
        <v>2</v>
      </c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1</v>
      </c>
      <c r="D18" s="13">
        <v>2</v>
      </c>
      <c r="E18" s="14">
        <v>1</v>
      </c>
      <c r="F18" s="11">
        <v>15</v>
      </c>
      <c r="G18" s="12">
        <v>2</v>
      </c>
      <c r="H18" s="13">
        <v>2</v>
      </c>
      <c r="I18" s="13">
        <v>2</v>
      </c>
      <c r="J18" s="14">
        <v>1</v>
      </c>
      <c r="K18" s="11">
        <v>15</v>
      </c>
      <c r="L18" s="12">
        <v>1</v>
      </c>
      <c r="M18" s="13">
        <v>1</v>
      </c>
      <c r="N18" s="13">
        <v>1</v>
      </c>
      <c r="O18" s="14">
        <v>1</v>
      </c>
      <c r="P18" s="11">
        <v>15</v>
      </c>
      <c r="Q18" s="12">
        <v>3</v>
      </c>
      <c r="R18" s="13">
        <v>2</v>
      </c>
      <c r="S18" s="13">
        <v>1</v>
      </c>
      <c r="T18" s="14">
        <v>2</v>
      </c>
      <c r="U18" s="11">
        <v>15</v>
      </c>
      <c r="V18" s="12">
        <v>1</v>
      </c>
      <c r="W18" s="13">
        <v>1</v>
      </c>
      <c r="X18" s="13">
        <v>1</v>
      </c>
      <c r="Y18" s="14">
        <v>1</v>
      </c>
      <c r="Z18" s="11">
        <v>15</v>
      </c>
      <c r="AA18" s="12">
        <v>1</v>
      </c>
      <c r="AB18" s="13">
        <v>1</v>
      </c>
      <c r="AC18" s="13">
        <v>2</v>
      </c>
      <c r="AD18" s="14">
        <v>2</v>
      </c>
      <c r="AE18" s="11">
        <v>15</v>
      </c>
      <c r="AF18" s="12">
        <v>1</v>
      </c>
      <c r="AG18" s="13">
        <v>2</v>
      </c>
      <c r="AH18" s="13">
        <v>2</v>
      </c>
      <c r="AI18" s="14">
        <v>1</v>
      </c>
      <c r="AJ18" s="11">
        <v>15</v>
      </c>
      <c r="AK18" s="12">
        <v>1</v>
      </c>
      <c r="AL18" s="13">
        <v>2</v>
      </c>
      <c r="AM18" s="13">
        <v>2</v>
      </c>
      <c r="AN18" s="14">
        <v>2</v>
      </c>
      <c r="AO18" s="11">
        <v>15</v>
      </c>
      <c r="AP18" s="12">
        <v>1</v>
      </c>
      <c r="AQ18" s="13">
        <v>2</v>
      </c>
      <c r="AR18" s="13">
        <v>2</v>
      </c>
      <c r="AS18" s="14">
        <v>2</v>
      </c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1</v>
      </c>
      <c r="J19" s="14">
        <v>1</v>
      </c>
      <c r="K19" s="11">
        <v>16</v>
      </c>
      <c r="L19" s="12">
        <v>1</v>
      </c>
      <c r="M19" s="13">
        <v>1</v>
      </c>
      <c r="N19" s="13">
        <v>2</v>
      </c>
      <c r="O19" s="14">
        <v>1</v>
      </c>
      <c r="P19" s="11">
        <v>16</v>
      </c>
      <c r="Q19" s="12">
        <v>2</v>
      </c>
      <c r="R19" s="13">
        <v>1</v>
      </c>
      <c r="S19" s="13">
        <v>1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1</v>
      </c>
      <c r="AG19" s="13">
        <v>1</v>
      </c>
      <c r="AH19" s="13">
        <v>1</v>
      </c>
      <c r="AI19" s="14">
        <v>2</v>
      </c>
      <c r="AJ19" s="11">
        <v>16</v>
      </c>
      <c r="AK19" s="12">
        <v>1</v>
      </c>
      <c r="AL19" s="13">
        <v>1</v>
      </c>
      <c r="AM19" s="13">
        <v>1</v>
      </c>
      <c r="AN19" s="14">
        <v>2</v>
      </c>
      <c r="AO19" s="11">
        <v>16</v>
      </c>
      <c r="AP19" s="12">
        <v>1</v>
      </c>
      <c r="AQ19" s="13">
        <v>1</v>
      </c>
      <c r="AR19" s="13">
        <v>1</v>
      </c>
      <c r="AS19" s="14">
        <v>1</v>
      </c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2</v>
      </c>
      <c r="D20" s="13">
        <v>1</v>
      </c>
      <c r="E20" s="14">
        <v>1</v>
      </c>
      <c r="F20" s="11">
        <v>17</v>
      </c>
      <c r="G20" s="12">
        <v>1</v>
      </c>
      <c r="H20" s="13">
        <v>1</v>
      </c>
      <c r="I20" s="13">
        <v>1</v>
      </c>
      <c r="J20" s="14">
        <v>1</v>
      </c>
      <c r="K20" s="11">
        <v>17</v>
      </c>
      <c r="L20" s="12">
        <v>1</v>
      </c>
      <c r="M20" s="13">
        <v>1</v>
      </c>
      <c r="N20" s="13">
        <v>1</v>
      </c>
      <c r="O20" s="14">
        <v>2</v>
      </c>
      <c r="P20" s="11">
        <v>17</v>
      </c>
      <c r="Q20" s="12">
        <v>1</v>
      </c>
      <c r="R20" s="13">
        <v>1</v>
      </c>
      <c r="S20" s="13">
        <v>1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1</v>
      </c>
      <c r="AJ20" s="11">
        <v>17</v>
      </c>
      <c r="AK20" s="12">
        <v>1</v>
      </c>
      <c r="AL20" s="13">
        <v>1</v>
      </c>
      <c r="AM20" s="13">
        <v>1</v>
      </c>
      <c r="AN20" s="14">
        <v>2</v>
      </c>
      <c r="AO20" s="11">
        <v>17</v>
      </c>
      <c r="AP20" s="12">
        <v>1</v>
      </c>
      <c r="AQ20" s="13">
        <v>1</v>
      </c>
      <c r="AR20" s="13">
        <v>1</v>
      </c>
      <c r="AS20" s="14">
        <v>1</v>
      </c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1</v>
      </c>
      <c r="E21" s="18">
        <v>2</v>
      </c>
      <c r="F21" s="15">
        <v>18</v>
      </c>
      <c r="G21" s="16">
        <v>1</v>
      </c>
      <c r="H21" s="17">
        <v>1</v>
      </c>
      <c r="I21" s="17">
        <v>2</v>
      </c>
      <c r="J21" s="18">
        <v>2</v>
      </c>
      <c r="K21" s="15">
        <v>18</v>
      </c>
      <c r="L21" s="16">
        <v>1</v>
      </c>
      <c r="M21" s="17">
        <v>2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1</v>
      </c>
      <c r="T21" s="18">
        <v>2</v>
      </c>
      <c r="U21" s="15">
        <v>18</v>
      </c>
      <c r="V21" s="16">
        <v>2</v>
      </c>
      <c r="W21" s="17">
        <v>1</v>
      </c>
      <c r="X21" s="17">
        <v>2</v>
      </c>
      <c r="Y21" s="18">
        <v>1</v>
      </c>
      <c r="Z21" s="15">
        <v>18</v>
      </c>
      <c r="AA21" s="16">
        <v>2</v>
      </c>
      <c r="AB21" s="17">
        <v>1</v>
      </c>
      <c r="AC21" s="17">
        <v>2</v>
      </c>
      <c r="AD21" s="18">
        <v>2</v>
      </c>
      <c r="AE21" s="15">
        <v>18</v>
      </c>
      <c r="AF21" s="16">
        <v>2</v>
      </c>
      <c r="AG21" s="17">
        <v>2</v>
      </c>
      <c r="AH21" s="17">
        <v>1</v>
      </c>
      <c r="AI21" s="18">
        <v>1</v>
      </c>
      <c r="AJ21" s="15">
        <v>18</v>
      </c>
      <c r="AK21" s="16">
        <v>2</v>
      </c>
      <c r="AL21" s="17">
        <v>1</v>
      </c>
      <c r="AM21" s="17">
        <v>1</v>
      </c>
      <c r="AN21" s="18">
        <v>2</v>
      </c>
      <c r="AO21" s="15">
        <v>18</v>
      </c>
      <c r="AP21" s="16">
        <v>2</v>
      </c>
      <c r="AQ21" s="17">
        <v>1</v>
      </c>
      <c r="AR21" s="17">
        <v>1</v>
      </c>
      <c r="AS21" s="18">
        <v>2</v>
      </c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110</v>
      </c>
      <c r="B22" s="19">
        <f>SUM(B4:B21)</f>
        <v>21</v>
      </c>
      <c r="C22" s="20">
        <f>SUM(C4:C21)</f>
        <v>23</v>
      </c>
      <c r="D22" s="20">
        <f>SUM(D4:D21)</f>
        <v>24</v>
      </c>
      <c r="E22" s="21">
        <f>SUM(E4:E21)</f>
        <v>25</v>
      </c>
      <c r="F22" s="3" t="s">
        <v>110</v>
      </c>
      <c r="G22" s="19">
        <f>SUM(G4:G21)</f>
        <v>29</v>
      </c>
      <c r="H22" s="20">
        <f>SUM(H4:H21)</f>
        <v>23</v>
      </c>
      <c r="I22" s="20">
        <f>SUM(I4:I21)</f>
        <v>28</v>
      </c>
      <c r="J22" s="21">
        <f>SUM(J4:J21)</f>
        <v>25</v>
      </c>
      <c r="K22" s="3" t="s">
        <v>110</v>
      </c>
      <c r="L22" s="19">
        <f>SUM(L4:L21)</f>
        <v>20</v>
      </c>
      <c r="M22" s="20">
        <f>SUM(M4:M21)</f>
        <v>24</v>
      </c>
      <c r="N22" s="20">
        <f>SUM(N4:N21)</f>
        <v>24</v>
      </c>
      <c r="O22" s="21">
        <f>SUM(O4:O21)</f>
        <v>25</v>
      </c>
      <c r="P22" s="3" t="s">
        <v>110</v>
      </c>
      <c r="Q22" s="19">
        <f>SUM(Q4:Q21)</f>
        <v>25</v>
      </c>
      <c r="R22" s="20">
        <f>SUM(R4:R21)</f>
        <v>28</v>
      </c>
      <c r="S22" s="20">
        <f>SUM(S4:S21)</f>
        <v>26</v>
      </c>
      <c r="T22" s="21">
        <f>SUM(T4:T21)</f>
        <v>30</v>
      </c>
      <c r="U22" s="3" t="s">
        <v>110</v>
      </c>
      <c r="V22" s="19">
        <f>SUM(V4:V21)</f>
        <v>27</v>
      </c>
      <c r="W22" s="20">
        <f>SUM(W4:W21)</f>
        <v>23</v>
      </c>
      <c r="X22" s="20">
        <f>SUM(X4:X21)</f>
        <v>24</v>
      </c>
      <c r="Y22" s="21">
        <f>SUM(Y4:Y21)</f>
        <v>22</v>
      </c>
      <c r="Z22" s="3" t="s">
        <v>110</v>
      </c>
      <c r="AA22" s="19">
        <f>SUM(AA4:AA21)</f>
        <v>24</v>
      </c>
      <c r="AB22" s="20">
        <f>SUM(AB4:AB21)</f>
        <v>22</v>
      </c>
      <c r="AC22" s="20">
        <f>SUM(AC4:AC21)</f>
        <v>26</v>
      </c>
      <c r="AD22" s="21">
        <f>SUM(AD4:AD21)</f>
        <v>27</v>
      </c>
      <c r="AE22" s="3" t="s">
        <v>110</v>
      </c>
      <c r="AF22" s="19">
        <f>SUM(AF4:AF21)</f>
        <v>28</v>
      </c>
      <c r="AG22" s="20">
        <f>SUM(AG4:AG21)</f>
        <v>27</v>
      </c>
      <c r="AH22" s="20">
        <f>SUM(AH4:AH21)</f>
        <v>24</v>
      </c>
      <c r="AI22" s="21">
        <f>SUM(AI4:AI21)</f>
        <v>30</v>
      </c>
      <c r="AJ22" s="3" t="s">
        <v>110</v>
      </c>
      <c r="AK22" s="19">
        <f>SUM(AK4:AK21)</f>
        <v>30</v>
      </c>
      <c r="AL22" s="20">
        <f>SUM(AL4:AL21)</f>
        <v>28</v>
      </c>
      <c r="AM22" s="20">
        <f>SUM(AM4:AM21)</f>
        <v>28</v>
      </c>
      <c r="AN22" s="21">
        <f>SUM(AN4:AN21)</f>
        <v>29</v>
      </c>
      <c r="AO22" s="3" t="s">
        <v>110</v>
      </c>
      <c r="AP22" s="19">
        <f>SUM(AP4:AP21)</f>
        <v>24</v>
      </c>
      <c r="AQ22" s="20">
        <f>SUM(AQ4:AQ21)</f>
        <v>29</v>
      </c>
      <c r="AR22" s="20">
        <f>SUM(AR4:AR21)</f>
        <v>31</v>
      </c>
      <c r="AS22" s="21">
        <f>SUM(AS4:AS21)</f>
        <v>32</v>
      </c>
      <c r="AT22" s="3" t="s">
        <v>110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110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110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110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110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110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110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110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93</v>
      </c>
      <c r="F23" s="2"/>
      <c r="G23" s="2"/>
      <c r="H23" s="2"/>
      <c r="I23" s="2"/>
      <c r="J23" s="22">
        <f>SUM(G22:J22)</f>
        <v>105</v>
      </c>
      <c r="K23" s="2"/>
      <c r="L23" s="2"/>
      <c r="M23" s="2"/>
      <c r="N23" s="2"/>
      <c r="O23" s="22">
        <f>SUM(L22:O22)</f>
        <v>93</v>
      </c>
      <c r="P23" s="2"/>
      <c r="Q23" s="2"/>
      <c r="R23" s="2"/>
      <c r="S23" s="2"/>
      <c r="T23" s="22">
        <f>SUM(Q22:T22)</f>
        <v>109</v>
      </c>
      <c r="U23" s="2"/>
      <c r="V23" s="2"/>
      <c r="W23" s="2"/>
      <c r="X23" s="2"/>
      <c r="Y23" s="22">
        <f>SUM(V22:Y22)</f>
        <v>96</v>
      </c>
      <c r="Z23" s="2"/>
      <c r="AA23" s="2"/>
      <c r="AB23" s="2"/>
      <c r="AC23" s="2"/>
      <c r="AD23" s="22">
        <f>SUM(AA22:AD22)</f>
        <v>99</v>
      </c>
      <c r="AE23" s="2"/>
      <c r="AF23" s="2"/>
      <c r="AG23" s="2"/>
      <c r="AH23" s="2"/>
      <c r="AI23" s="22">
        <f>SUM(AF22:AI22)</f>
        <v>109</v>
      </c>
      <c r="AJ23" s="2"/>
      <c r="AK23" s="2"/>
      <c r="AL23" s="2"/>
      <c r="AM23" s="2"/>
      <c r="AN23" s="22">
        <f>SUM(AK22:AN22)</f>
        <v>115</v>
      </c>
      <c r="AO23" s="2"/>
      <c r="AP23" s="2"/>
      <c r="AQ23" s="2"/>
      <c r="AR23" s="2"/>
      <c r="AS23" s="22">
        <f>SUM(AP22:AS22)</f>
        <v>116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111</v>
      </c>
      <c r="B26" s="2" t="s">
        <v>101</v>
      </c>
      <c r="C26" s="2"/>
      <c r="D26" s="2"/>
      <c r="E26" s="2"/>
      <c r="F26" s="2"/>
      <c r="G26" s="2" t="s">
        <v>102</v>
      </c>
      <c r="H26" s="2"/>
      <c r="I26" s="2"/>
      <c r="J26" s="2"/>
      <c r="K26" s="2"/>
      <c r="L26" s="2" t="s">
        <v>103</v>
      </c>
      <c r="M26" s="2"/>
      <c r="N26" s="2"/>
      <c r="O26" s="2"/>
      <c r="P26" s="2"/>
      <c r="Q26" s="2" t="s">
        <v>104</v>
      </c>
      <c r="R26" s="2"/>
      <c r="S26" s="2"/>
      <c r="T26" s="2"/>
      <c r="U26" s="2"/>
      <c r="V26" s="2" t="s">
        <v>105</v>
      </c>
      <c r="W26" s="2"/>
      <c r="X26" s="2"/>
      <c r="Y26" s="2"/>
      <c r="Z26" s="2"/>
      <c r="AA26" s="2" t="s">
        <v>106</v>
      </c>
      <c r="AB26" s="2"/>
      <c r="AC26" s="2"/>
      <c r="AD26" s="2"/>
      <c r="AE26" s="2"/>
      <c r="AF26" s="2" t="s">
        <v>107</v>
      </c>
      <c r="AG26" s="2"/>
      <c r="AH26" s="2"/>
      <c r="AI26" s="2"/>
      <c r="AJ26" s="2"/>
      <c r="AK26" s="2" t="s">
        <v>152</v>
      </c>
      <c r="AL26" s="2"/>
      <c r="AM26" s="2"/>
      <c r="AN26" s="2"/>
      <c r="AO26" s="2"/>
      <c r="AP26" s="2" t="s">
        <v>153</v>
      </c>
      <c r="AQ26" s="2"/>
      <c r="AR26" s="2"/>
      <c r="AS26" s="2"/>
      <c r="AT26" s="2"/>
      <c r="AU26" s="2" t="s">
        <v>154</v>
      </c>
      <c r="AV26" s="2"/>
      <c r="AW26" s="2"/>
      <c r="AX26" s="2"/>
      <c r="AY26" s="2"/>
      <c r="AZ26" s="2" t="s">
        <v>155</v>
      </c>
      <c r="BA26" s="2"/>
      <c r="BB26" s="2"/>
      <c r="BC26" s="2"/>
      <c r="BD26" s="2"/>
      <c r="BE26" s="2" t="s">
        <v>156</v>
      </c>
      <c r="BF26" s="2"/>
      <c r="BG26" s="2"/>
      <c r="BH26" s="2"/>
      <c r="BI26" s="2"/>
      <c r="BJ26" s="2" t="s">
        <v>157</v>
      </c>
      <c r="BK26" s="2"/>
      <c r="BL26" s="2"/>
      <c r="BM26" s="2"/>
      <c r="BN26" s="2"/>
      <c r="BO26" s="2" t="s">
        <v>158</v>
      </c>
      <c r="BP26" s="2"/>
      <c r="BQ26" s="2"/>
      <c r="BR26" s="2"/>
      <c r="BS26" s="2"/>
      <c r="BT26" s="2" t="s">
        <v>159</v>
      </c>
      <c r="BU26" s="2"/>
      <c r="BV26" s="2"/>
      <c r="BW26" s="2"/>
      <c r="BX26" s="2"/>
      <c r="BY26" s="2" t="s">
        <v>160</v>
      </c>
      <c r="BZ26" s="2"/>
      <c r="CA26" s="2"/>
      <c r="CB26" s="2"/>
      <c r="CC26" s="2"/>
      <c r="CD26" s="2" t="s">
        <v>161</v>
      </c>
      <c r="CE26" s="2"/>
      <c r="CF26" s="2"/>
      <c r="CG26" s="2"/>
    </row>
    <row r="27" spans="1:85" ht="13.5" thickBot="1">
      <c r="A27" s="2" t="s">
        <v>112</v>
      </c>
      <c r="B27" s="2" t="str">
        <f>Auswertung_BS!C21</f>
        <v>Friedrich, Hans-Joachim</v>
      </c>
      <c r="C27" s="2"/>
      <c r="D27" s="2"/>
      <c r="E27" s="2"/>
      <c r="F27" s="2"/>
      <c r="G27" s="2" t="str">
        <f>Auswertung_BS!C22</f>
        <v>Werner, Lars</v>
      </c>
      <c r="H27" s="2"/>
      <c r="I27" s="2"/>
      <c r="J27" s="2"/>
      <c r="K27" s="2"/>
      <c r="L27" s="2" t="str">
        <f>Auswertung_BS!C23</f>
        <v>Borggraefe, Jens</v>
      </c>
      <c r="M27" s="2"/>
      <c r="N27" s="2"/>
      <c r="O27" s="2"/>
      <c r="P27" s="2"/>
      <c r="Q27" s="2" t="str">
        <f>Auswertung_BS!C24</f>
        <v>Romberg, Michael</v>
      </c>
      <c r="R27" s="2"/>
      <c r="S27" s="2"/>
      <c r="T27" s="2"/>
      <c r="U27" s="2"/>
      <c r="V27" s="2" t="str">
        <f>Auswertung_BS!C25</f>
        <v>Müller, Dirk</v>
      </c>
      <c r="W27" s="2"/>
      <c r="X27" s="2"/>
      <c r="Y27" s="2"/>
      <c r="Z27" s="2"/>
      <c r="AA27" s="2" t="str">
        <f>Auswertung_BS!C26</f>
        <v>Anders, Alexander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 t="str">
        <f>Auswertung_BS!C29</f>
        <v>Rosendahl, Max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109</v>
      </c>
      <c r="B28" s="4">
        <v>1</v>
      </c>
      <c r="C28" s="5">
        <v>2</v>
      </c>
      <c r="D28" s="5">
        <v>3</v>
      </c>
      <c r="E28" s="6">
        <v>4</v>
      </c>
      <c r="F28" s="3" t="s">
        <v>109</v>
      </c>
      <c r="G28" s="4">
        <v>1</v>
      </c>
      <c r="H28" s="5">
        <v>2</v>
      </c>
      <c r="I28" s="5">
        <v>3</v>
      </c>
      <c r="J28" s="6">
        <v>4</v>
      </c>
      <c r="K28" s="3" t="s">
        <v>109</v>
      </c>
      <c r="L28" s="4">
        <v>1</v>
      </c>
      <c r="M28" s="5">
        <v>2</v>
      </c>
      <c r="N28" s="5">
        <v>3</v>
      </c>
      <c r="O28" s="6">
        <v>4</v>
      </c>
      <c r="P28" s="3" t="s">
        <v>109</v>
      </c>
      <c r="Q28" s="4">
        <v>1</v>
      </c>
      <c r="R28" s="5">
        <v>2</v>
      </c>
      <c r="S28" s="5">
        <v>3</v>
      </c>
      <c r="T28" s="6">
        <v>4</v>
      </c>
      <c r="U28" s="3" t="s">
        <v>109</v>
      </c>
      <c r="V28" s="4">
        <v>1</v>
      </c>
      <c r="W28" s="5">
        <v>2</v>
      </c>
      <c r="X28" s="5">
        <v>3</v>
      </c>
      <c r="Y28" s="6">
        <v>4</v>
      </c>
      <c r="Z28" s="3" t="s">
        <v>109</v>
      </c>
      <c r="AA28" s="4">
        <v>1</v>
      </c>
      <c r="AB28" s="5">
        <v>2</v>
      </c>
      <c r="AC28" s="5">
        <v>3</v>
      </c>
      <c r="AD28" s="6">
        <v>4</v>
      </c>
      <c r="AE28" s="3" t="s">
        <v>109</v>
      </c>
      <c r="AF28" s="4">
        <v>1</v>
      </c>
      <c r="AG28" s="5">
        <v>2</v>
      </c>
      <c r="AH28" s="5">
        <v>3</v>
      </c>
      <c r="AI28" s="6">
        <v>4</v>
      </c>
      <c r="AJ28" s="3" t="s">
        <v>109</v>
      </c>
      <c r="AK28" s="4">
        <v>1</v>
      </c>
      <c r="AL28" s="5">
        <v>2</v>
      </c>
      <c r="AM28" s="5">
        <v>3</v>
      </c>
      <c r="AN28" s="6">
        <v>4</v>
      </c>
      <c r="AO28" s="3" t="s">
        <v>109</v>
      </c>
      <c r="AP28" s="4">
        <v>1</v>
      </c>
      <c r="AQ28" s="5">
        <v>2</v>
      </c>
      <c r="AR28" s="5">
        <v>3</v>
      </c>
      <c r="AS28" s="6">
        <v>4</v>
      </c>
      <c r="AT28" s="3" t="s">
        <v>109</v>
      </c>
      <c r="AU28" s="4">
        <v>1</v>
      </c>
      <c r="AV28" s="5">
        <v>2</v>
      </c>
      <c r="AW28" s="5">
        <v>3</v>
      </c>
      <c r="AX28" s="6">
        <v>4</v>
      </c>
      <c r="AY28" s="3" t="s">
        <v>109</v>
      </c>
      <c r="AZ28" s="4">
        <v>1</v>
      </c>
      <c r="BA28" s="5">
        <v>2</v>
      </c>
      <c r="BB28" s="5">
        <v>3</v>
      </c>
      <c r="BC28" s="6">
        <v>4</v>
      </c>
      <c r="BD28" s="3" t="s">
        <v>109</v>
      </c>
      <c r="BE28" s="4">
        <v>1</v>
      </c>
      <c r="BF28" s="5">
        <v>2</v>
      </c>
      <c r="BG28" s="5">
        <v>3</v>
      </c>
      <c r="BH28" s="6">
        <v>4</v>
      </c>
      <c r="BI28" s="3" t="s">
        <v>109</v>
      </c>
      <c r="BJ28" s="4">
        <v>1</v>
      </c>
      <c r="BK28" s="5">
        <v>2</v>
      </c>
      <c r="BL28" s="5">
        <v>3</v>
      </c>
      <c r="BM28" s="6">
        <v>4</v>
      </c>
      <c r="BN28" s="3" t="s">
        <v>109</v>
      </c>
      <c r="BO28" s="4">
        <v>1</v>
      </c>
      <c r="BP28" s="5">
        <v>2</v>
      </c>
      <c r="BQ28" s="5">
        <v>3</v>
      </c>
      <c r="BR28" s="6">
        <v>4</v>
      </c>
      <c r="BS28" s="3" t="s">
        <v>109</v>
      </c>
      <c r="BT28" s="4">
        <v>1</v>
      </c>
      <c r="BU28" s="5">
        <v>2</v>
      </c>
      <c r="BV28" s="5">
        <v>3</v>
      </c>
      <c r="BW28" s="6">
        <v>4</v>
      </c>
      <c r="BX28" s="3" t="s">
        <v>109</v>
      </c>
      <c r="BY28" s="4">
        <v>1</v>
      </c>
      <c r="BZ28" s="5">
        <v>2</v>
      </c>
      <c r="CA28" s="5">
        <v>3</v>
      </c>
      <c r="CB28" s="6">
        <v>4</v>
      </c>
      <c r="CC28" s="3" t="s">
        <v>109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1</v>
      </c>
      <c r="D29" s="9">
        <v>1</v>
      </c>
      <c r="E29" s="10">
        <v>2</v>
      </c>
      <c r="F29" s="7">
        <v>1</v>
      </c>
      <c r="G29" s="8">
        <v>1</v>
      </c>
      <c r="H29" s="9">
        <v>2</v>
      </c>
      <c r="I29" s="9">
        <v>4</v>
      </c>
      <c r="J29" s="10">
        <v>1</v>
      </c>
      <c r="K29" s="7">
        <v>1</v>
      </c>
      <c r="L29" s="8">
        <v>1</v>
      </c>
      <c r="M29" s="9">
        <v>1</v>
      </c>
      <c r="N29" s="9">
        <v>1</v>
      </c>
      <c r="O29" s="10">
        <v>1</v>
      </c>
      <c r="P29" s="7">
        <v>1</v>
      </c>
      <c r="Q29" s="8">
        <v>2</v>
      </c>
      <c r="R29" s="9">
        <v>3</v>
      </c>
      <c r="S29" s="9">
        <v>1</v>
      </c>
      <c r="T29" s="10">
        <v>1</v>
      </c>
      <c r="U29" s="7">
        <v>1</v>
      </c>
      <c r="V29" s="8">
        <v>2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>
        <v>1</v>
      </c>
      <c r="AL29" s="9">
        <v>1</v>
      </c>
      <c r="AM29" s="9">
        <v>2</v>
      </c>
      <c r="AN29" s="10">
        <v>2</v>
      </c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2</v>
      </c>
      <c r="C30" s="13">
        <v>2</v>
      </c>
      <c r="D30" s="13">
        <v>1</v>
      </c>
      <c r="E30" s="14">
        <v>2</v>
      </c>
      <c r="F30" s="11">
        <v>2</v>
      </c>
      <c r="G30" s="12">
        <v>2</v>
      </c>
      <c r="H30" s="13">
        <v>2</v>
      </c>
      <c r="I30" s="13">
        <v>2</v>
      </c>
      <c r="J30" s="14">
        <v>1</v>
      </c>
      <c r="K30" s="11">
        <v>2</v>
      </c>
      <c r="L30" s="12">
        <v>1</v>
      </c>
      <c r="M30" s="13">
        <v>1</v>
      </c>
      <c r="N30" s="13">
        <v>1</v>
      </c>
      <c r="O30" s="14">
        <v>1</v>
      </c>
      <c r="P30" s="11">
        <v>2</v>
      </c>
      <c r="Q30" s="12">
        <v>1</v>
      </c>
      <c r="R30" s="13">
        <v>1</v>
      </c>
      <c r="S30" s="13">
        <v>2</v>
      </c>
      <c r="T30" s="14">
        <v>1</v>
      </c>
      <c r="U30" s="11">
        <v>2</v>
      </c>
      <c r="V30" s="12">
        <v>2</v>
      </c>
      <c r="W30" s="13">
        <v>1</v>
      </c>
      <c r="X30" s="13">
        <v>2</v>
      </c>
      <c r="Y30" s="14">
        <v>2</v>
      </c>
      <c r="Z30" s="11">
        <v>2</v>
      </c>
      <c r="AA30" s="12">
        <v>2</v>
      </c>
      <c r="AB30" s="13">
        <v>1</v>
      </c>
      <c r="AC30" s="13">
        <v>1</v>
      </c>
      <c r="AD30" s="14">
        <v>2</v>
      </c>
      <c r="AE30" s="11">
        <v>2</v>
      </c>
      <c r="AF30" s="12"/>
      <c r="AG30" s="13"/>
      <c r="AH30" s="13"/>
      <c r="AI30" s="14"/>
      <c r="AJ30" s="11">
        <v>2</v>
      </c>
      <c r="AK30" s="12">
        <v>1</v>
      </c>
      <c r="AL30" s="13">
        <v>2</v>
      </c>
      <c r="AM30" s="13">
        <v>2</v>
      </c>
      <c r="AN30" s="14">
        <v>1</v>
      </c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2</v>
      </c>
      <c r="D31" s="13">
        <v>2</v>
      </c>
      <c r="E31" s="14">
        <v>2</v>
      </c>
      <c r="F31" s="11">
        <v>3</v>
      </c>
      <c r="G31" s="12">
        <v>2</v>
      </c>
      <c r="H31" s="13">
        <v>3</v>
      </c>
      <c r="I31" s="13">
        <v>1</v>
      </c>
      <c r="J31" s="14">
        <v>2</v>
      </c>
      <c r="K31" s="11">
        <v>3</v>
      </c>
      <c r="L31" s="12">
        <v>1</v>
      </c>
      <c r="M31" s="13">
        <v>1</v>
      </c>
      <c r="N31" s="13">
        <v>1</v>
      </c>
      <c r="O31" s="14">
        <v>1</v>
      </c>
      <c r="P31" s="11">
        <v>3</v>
      </c>
      <c r="Q31" s="12">
        <v>1</v>
      </c>
      <c r="R31" s="13">
        <v>1</v>
      </c>
      <c r="S31" s="13">
        <v>1</v>
      </c>
      <c r="T31" s="14">
        <v>1</v>
      </c>
      <c r="U31" s="11">
        <v>3</v>
      </c>
      <c r="V31" s="12">
        <v>1</v>
      </c>
      <c r="W31" s="13">
        <v>1</v>
      </c>
      <c r="X31" s="13">
        <v>1</v>
      </c>
      <c r="Y31" s="14">
        <v>1</v>
      </c>
      <c r="Z31" s="11">
        <v>3</v>
      </c>
      <c r="AA31" s="12">
        <v>2</v>
      </c>
      <c r="AB31" s="13">
        <v>3</v>
      </c>
      <c r="AC31" s="13">
        <v>1</v>
      </c>
      <c r="AD31" s="14">
        <v>2</v>
      </c>
      <c r="AE31" s="11">
        <v>3</v>
      </c>
      <c r="AF31" s="12"/>
      <c r="AG31" s="13"/>
      <c r="AH31" s="13"/>
      <c r="AI31" s="14"/>
      <c r="AJ31" s="11">
        <v>3</v>
      </c>
      <c r="AK31" s="12">
        <v>1</v>
      </c>
      <c r="AL31" s="13">
        <v>1</v>
      </c>
      <c r="AM31" s="13">
        <v>1</v>
      </c>
      <c r="AN31" s="14">
        <v>1</v>
      </c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2</v>
      </c>
      <c r="E32" s="14">
        <v>2</v>
      </c>
      <c r="F32" s="11">
        <v>4</v>
      </c>
      <c r="G32" s="12">
        <v>2</v>
      </c>
      <c r="H32" s="13">
        <v>1</v>
      </c>
      <c r="I32" s="13">
        <v>2</v>
      </c>
      <c r="J32" s="14">
        <v>1</v>
      </c>
      <c r="K32" s="11">
        <v>4</v>
      </c>
      <c r="L32" s="12">
        <v>1</v>
      </c>
      <c r="M32" s="13">
        <v>2</v>
      </c>
      <c r="N32" s="13">
        <v>1</v>
      </c>
      <c r="O32" s="14">
        <v>1</v>
      </c>
      <c r="P32" s="11">
        <v>4</v>
      </c>
      <c r="Q32" s="12">
        <v>1</v>
      </c>
      <c r="R32" s="13">
        <v>1</v>
      </c>
      <c r="S32" s="13">
        <v>1</v>
      </c>
      <c r="T32" s="14">
        <v>1</v>
      </c>
      <c r="U32" s="11">
        <v>4</v>
      </c>
      <c r="V32" s="12">
        <v>1</v>
      </c>
      <c r="W32" s="13">
        <v>2</v>
      </c>
      <c r="X32" s="13">
        <v>1</v>
      </c>
      <c r="Y32" s="14">
        <v>2</v>
      </c>
      <c r="Z32" s="11">
        <v>4</v>
      </c>
      <c r="AA32" s="12">
        <v>2</v>
      </c>
      <c r="AB32" s="13">
        <v>1</v>
      </c>
      <c r="AC32" s="13">
        <v>1</v>
      </c>
      <c r="AD32" s="14">
        <v>3</v>
      </c>
      <c r="AE32" s="11">
        <v>4</v>
      </c>
      <c r="AF32" s="12"/>
      <c r="AG32" s="13"/>
      <c r="AH32" s="13"/>
      <c r="AI32" s="14"/>
      <c r="AJ32" s="11">
        <v>4</v>
      </c>
      <c r="AK32" s="12">
        <v>1</v>
      </c>
      <c r="AL32" s="13">
        <v>2</v>
      </c>
      <c r="AM32" s="13">
        <v>2</v>
      </c>
      <c r="AN32" s="14">
        <v>2</v>
      </c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3</v>
      </c>
      <c r="H33" s="13">
        <v>1</v>
      </c>
      <c r="I33" s="13">
        <v>1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1</v>
      </c>
      <c r="P33" s="11">
        <v>5</v>
      </c>
      <c r="Q33" s="12">
        <v>1</v>
      </c>
      <c r="R33" s="13">
        <v>1</v>
      </c>
      <c r="S33" s="13">
        <v>1</v>
      </c>
      <c r="T33" s="14">
        <v>1</v>
      </c>
      <c r="U33" s="11">
        <v>5</v>
      </c>
      <c r="V33" s="12">
        <v>2</v>
      </c>
      <c r="W33" s="13">
        <v>2</v>
      </c>
      <c r="X33" s="13">
        <v>1</v>
      </c>
      <c r="Y33" s="14">
        <v>1</v>
      </c>
      <c r="Z33" s="11">
        <v>5</v>
      </c>
      <c r="AA33" s="12">
        <v>1</v>
      </c>
      <c r="AB33" s="13">
        <v>1</v>
      </c>
      <c r="AC33" s="13">
        <v>1</v>
      </c>
      <c r="AD33" s="14">
        <v>1</v>
      </c>
      <c r="AE33" s="11">
        <v>5</v>
      </c>
      <c r="AF33" s="12"/>
      <c r="AG33" s="13"/>
      <c r="AH33" s="13"/>
      <c r="AI33" s="14"/>
      <c r="AJ33" s="11">
        <v>5</v>
      </c>
      <c r="AK33" s="12">
        <v>1</v>
      </c>
      <c r="AL33" s="13">
        <v>1</v>
      </c>
      <c r="AM33" s="13">
        <v>1</v>
      </c>
      <c r="AN33" s="14">
        <v>1</v>
      </c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1</v>
      </c>
      <c r="D34" s="13">
        <v>1</v>
      </c>
      <c r="E34" s="14">
        <v>1</v>
      </c>
      <c r="F34" s="11">
        <v>6</v>
      </c>
      <c r="G34" s="12">
        <v>1</v>
      </c>
      <c r="H34" s="13">
        <v>1</v>
      </c>
      <c r="I34" s="13">
        <v>2</v>
      </c>
      <c r="J34" s="14">
        <v>1</v>
      </c>
      <c r="K34" s="11">
        <v>6</v>
      </c>
      <c r="L34" s="12">
        <v>1</v>
      </c>
      <c r="M34" s="13">
        <v>1</v>
      </c>
      <c r="N34" s="13">
        <v>1</v>
      </c>
      <c r="O34" s="14">
        <v>1</v>
      </c>
      <c r="P34" s="11">
        <v>6</v>
      </c>
      <c r="Q34" s="12">
        <v>1</v>
      </c>
      <c r="R34" s="13">
        <v>2</v>
      </c>
      <c r="S34" s="13">
        <v>1</v>
      </c>
      <c r="T34" s="14">
        <v>2</v>
      </c>
      <c r="U34" s="11">
        <v>6</v>
      </c>
      <c r="V34" s="12">
        <v>1</v>
      </c>
      <c r="W34" s="13">
        <v>1</v>
      </c>
      <c r="X34" s="13">
        <v>1</v>
      </c>
      <c r="Y34" s="14">
        <v>1</v>
      </c>
      <c r="Z34" s="11">
        <v>6</v>
      </c>
      <c r="AA34" s="12">
        <v>1</v>
      </c>
      <c r="AB34" s="13">
        <v>1</v>
      </c>
      <c r="AC34" s="13">
        <v>1</v>
      </c>
      <c r="AD34" s="14">
        <v>1</v>
      </c>
      <c r="AE34" s="11">
        <v>6</v>
      </c>
      <c r="AF34" s="12"/>
      <c r="AG34" s="13"/>
      <c r="AH34" s="13"/>
      <c r="AI34" s="14"/>
      <c r="AJ34" s="11">
        <v>6</v>
      </c>
      <c r="AK34" s="12">
        <v>2</v>
      </c>
      <c r="AL34" s="13">
        <v>1</v>
      </c>
      <c r="AM34" s="13">
        <v>2</v>
      </c>
      <c r="AN34" s="14">
        <v>1</v>
      </c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1</v>
      </c>
      <c r="D35" s="13">
        <v>1</v>
      </c>
      <c r="E35" s="14">
        <v>1</v>
      </c>
      <c r="F35" s="11">
        <v>7</v>
      </c>
      <c r="G35" s="12">
        <v>2</v>
      </c>
      <c r="H35" s="13">
        <v>2</v>
      </c>
      <c r="I35" s="13">
        <v>1</v>
      </c>
      <c r="J35" s="14">
        <v>2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2</v>
      </c>
      <c r="R35" s="13">
        <v>1</v>
      </c>
      <c r="S35" s="13">
        <v>1</v>
      </c>
      <c r="T35" s="14">
        <v>1</v>
      </c>
      <c r="U35" s="11">
        <v>7</v>
      </c>
      <c r="V35" s="12">
        <v>1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>
        <v>1</v>
      </c>
      <c r="AL35" s="13">
        <v>1</v>
      </c>
      <c r="AM35" s="13">
        <v>2</v>
      </c>
      <c r="AN35" s="14">
        <v>1</v>
      </c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1</v>
      </c>
      <c r="I36" s="13">
        <v>1</v>
      </c>
      <c r="J36" s="14">
        <v>1</v>
      </c>
      <c r="K36" s="11">
        <v>8</v>
      </c>
      <c r="L36" s="12">
        <v>1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1</v>
      </c>
      <c r="T36" s="14">
        <v>1</v>
      </c>
      <c r="U36" s="11">
        <v>8</v>
      </c>
      <c r="V36" s="12">
        <v>1</v>
      </c>
      <c r="W36" s="13">
        <v>1</v>
      </c>
      <c r="X36" s="13">
        <v>1</v>
      </c>
      <c r="Y36" s="14">
        <v>1</v>
      </c>
      <c r="Z36" s="11">
        <v>8</v>
      </c>
      <c r="AA36" s="12">
        <v>1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>
        <v>1</v>
      </c>
      <c r="AL36" s="13">
        <v>1</v>
      </c>
      <c r="AM36" s="13">
        <v>1</v>
      </c>
      <c r="AN36" s="14">
        <v>1</v>
      </c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1</v>
      </c>
      <c r="D37" s="13">
        <v>1</v>
      </c>
      <c r="E37" s="14">
        <v>1</v>
      </c>
      <c r="F37" s="11">
        <v>9</v>
      </c>
      <c r="G37" s="12">
        <v>2</v>
      </c>
      <c r="H37" s="13">
        <v>3</v>
      </c>
      <c r="I37" s="13">
        <v>1</v>
      </c>
      <c r="J37" s="14">
        <v>3</v>
      </c>
      <c r="K37" s="11">
        <v>9</v>
      </c>
      <c r="L37" s="12">
        <v>1</v>
      </c>
      <c r="M37" s="13">
        <v>1</v>
      </c>
      <c r="N37" s="13">
        <v>1</v>
      </c>
      <c r="O37" s="14">
        <v>1</v>
      </c>
      <c r="P37" s="11">
        <v>9</v>
      </c>
      <c r="Q37" s="12">
        <v>1</v>
      </c>
      <c r="R37" s="13">
        <v>3</v>
      </c>
      <c r="S37" s="13">
        <v>2</v>
      </c>
      <c r="T37" s="14">
        <v>1</v>
      </c>
      <c r="U37" s="11">
        <v>9</v>
      </c>
      <c r="V37" s="12">
        <v>3</v>
      </c>
      <c r="W37" s="13">
        <v>5</v>
      </c>
      <c r="X37" s="13">
        <v>1</v>
      </c>
      <c r="Y37" s="14">
        <v>1</v>
      </c>
      <c r="Z37" s="11">
        <v>9</v>
      </c>
      <c r="AA37" s="12">
        <v>2</v>
      </c>
      <c r="AB37" s="13">
        <v>1</v>
      </c>
      <c r="AC37" s="13">
        <v>1</v>
      </c>
      <c r="AD37" s="14">
        <v>1</v>
      </c>
      <c r="AE37" s="11">
        <v>9</v>
      </c>
      <c r="AF37" s="12"/>
      <c r="AG37" s="13"/>
      <c r="AH37" s="13"/>
      <c r="AI37" s="14"/>
      <c r="AJ37" s="11">
        <v>9</v>
      </c>
      <c r="AK37" s="12">
        <v>1</v>
      </c>
      <c r="AL37" s="13">
        <v>1</v>
      </c>
      <c r="AM37" s="13">
        <v>2</v>
      </c>
      <c r="AN37" s="14">
        <v>1</v>
      </c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2</v>
      </c>
      <c r="H38" s="13">
        <v>1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1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2</v>
      </c>
      <c r="X38" s="13">
        <v>2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>
        <v>1</v>
      </c>
      <c r="AL38" s="13">
        <v>1</v>
      </c>
      <c r="AM38" s="13">
        <v>2</v>
      </c>
      <c r="AN38" s="14">
        <v>2</v>
      </c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1</v>
      </c>
      <c r="C39" s="13">
        <v>1</v>
      </c>
      <c r="D39" s="13">
        <v>2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1</v>
      </c>
      <c r="M39" s="13">
        <v>1</v>
      </c>
      <c r="N39" s="13">
        <v>1</v>
      </c>
      <c r="O39" s="14">
        <v>2</v>
      </c>
      <c r="P39" s="11">
        <v>11</v>
      </c>
      <c r="Q39" s="12">
        <v>1</v>
      </c>
      <c r="R39" s="13">
        <v>1</v>
      </c>
      <c r="S39" s="13">
        <v>1</v>
      </c>
      <c r="T39" s="14">
        <v>1</v>
      </c>
      <c r="U39" s="11">
        <v>11</v>
      </c>
      <c r="V39" s="12">
        <v>2</v>
      </c>
      <c r="W39" s="13">
        <v>1</v>
      </c>
      <c r="X39" s="13">
        <v>2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>
        <v>2</v>
      </c>
      <c r="AL39" s="13">
        <v>1</v>
      </c>
      <c r="AM39" s="13">
        <v>1</v>
      </c>
      <c r="AN39" s="14">
        <v>1</v>
      </c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2</v>
      </c>
      <c r="E40" s="14">
        <v>1</v>
      </c>
      <c r="F40" s="11">
        <v>12</v>
      </c>
      <c r="G40" s="12">
        <v>1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4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>
        <v>1</v>
      </c>
      <c r="AL40" s="13">
        <v>1</v>
      </c>
      <c r="AM40" s="13">
        <v>2</v>
      </c>
      <c r="AN40" s="14">
        <v>1</v>
      </c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2</v>
      </c>
      <c r="C41" s="13">
        <v>2</v>
      </c>
      <c r="D41" s="13">
        <v>2</v>
      </c>
      <c r="E41" s="14">
        <v>1</v>
      </c>
      <c r="F41" s="11">
        <v>13</v>
      </c>
      <c r="G41" s="12">
        <v>2</v>
      </c>
      <c r="H41" s="13">
        <v>4</v>
      </c>
      <c r="I41" s="13">
        <v>2</v>
      </c>
      <c r="J41" s="14">
        <v>2</v>
      </c>
      <c r="K41" s="11">
        <v>13</v>
      </c>
      <c r="L41" s="12">
        <v>2</v>
      </c>
      <c r="M41" s="13">
        <v>1</v>
      </c>
      <c r="N41" s="13">
        <v>1</v>
      </c>
      <c r="O41" s="14">
        <v>2</v>
      </c>
      <c r="P41" s="11">
        <v>13</v>
      </c>
      <c r="Q41" s="12">
        <v>1</v>
      </c>
      <c r="R41" s="13">
        <v>2</v>
      </c>
      <c r="S41" s="13">
        <v>2</v>
      </c>
      <c r="T41" s="14">
        <v>3</v>
      </c>
      <c r="U41" s="11">
        <v>13</v>
      </c>
      <c r="V41" s="12">
        <v>2</v>
      </c>
      <c r="W41" s="13">
        <v>1</v>
      </c>
      <c r="X41" s="13">
        <v>1</v>
      </c>
      <c r="Y41" s="14">
        <v>1</v>
      </c>
      <c r="Z41" s="11">
        <v>13</v>
      </c>
      <c r="AA41" s="12">
        <v>1</v>
      </c>
      <c r="AB41" s="13">
        <v>2</v>
      </c>
      <c r="AC41" s="13">
        <v>2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>
        <v>2</v>
      </c>
      <c r="AL41" s="13">
        <v>2</v>
      </c>
      <c r="AM41" s="13">
        <v>2</v>
      </c>
      <c r="AN41" s="14">
        <v>3</v>
      </c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2</v>
      </c>
      <c r="D42" s="13">
        <v>1</v>
      </c>
      <c r="E42" s="14">
        <v>1</v>
      </c>
      <c r="F42" s="11">
        <v>14</v>
      </c>
      <c r="G42" s="12">
        <v>1</v>
      </c>
      <c r="H42" s="13">
        <v>2</v>
      </c>
      <c r="I42" s="13">
        <v>1</v>
      </c>
      <c r="J42" s="14">
        <v>2</v>
      </c>
      <c r="K42" s="11">
        <v>14</v>
      </c>
      <c r="L42" s="12">
        <v>2</v>
      </c>
      <c r="M42" s="13">
        <v>1</v>
      </c>
      <c r="N42" s="13">
        <v>1</v>
      </c>
      <c r="O42" s="14">
        <v>1</v>
      </c>
      <c r="P42" s="11">
        <v>14</v>
      </c>
      <c r="Q42" s="12">
        <v>2</v>
      </c>
      <c r="R42" s="13">
        <v>2</v>
      </c>
      <c r="S42" s="13">
        <v>1</v>
      </c>
      <c r="T42" s="14">
        <v>1</v>
      </c>
      <c r="U42" s="11">
        <v>14</v>
      </c>
      <c r="V42" s="12">
        <v>2</v>
      </c>
      <c r="W42" s="13">
        <v>2</v>
      </c>
      <c r="X42" s="13">
        <v>2</v>
      </c>
      <c r="Y42" s="14">
        <v>3</v>
      </c>
      <c r="Z42" s="11">
        <v>14</v>
      </c>
      <c r="AA42" s="12">
        <v>2</v>
      </c>
      <c r="AB42" s="13">
        <v>1</v>
      </c>
      <c r="AC42" s="13">
        <v>2</v>
      </c>
      <c r="AD42" s="14">
        <v>2</v>
      </c>
      <c r="AE42" s="11">
        <v>14</v>
      </c>
      <c r="AF42" s="12"/>
      <c r="AG42" s="13"/>
      <c r="AH42" s="13"/>
      <c r="AI42" s="14"/>
      <c r="AJ42" s="11">
        <v>14</v>
      </c>
      <c r="AK42" s="12">
        <v>2</v>
      </c>
      <c r="AL42" s="13">
        <v>1</v>
      </c>
      <c r="AM42" s="13">
        <v>3</v>
      </c>
      <c r="AN42" s="14">
        <v>2</v>
      </c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2</v>
      </c>
      <c r="C43" s="13">
        <v>1</v>
      </c>
      <c r="D43" s="13">
        <v>2</v>
      </c>
      <c r="E43" s="14">
        <v>1</v>
      </c>
      <c r="F43" s="11">
        <v>15</v>
      </c>
      <c r="G43" s="12">
        <v>1</v>
      </c>
      <c r="H43" s="13">
        <v>2</v>
      </c>
      <c r="I43" s="13">
        <v>1</v>
      </c>
      <c r="J43" s="14">
        <v>1</v>
      </c>
      <c r="K43" s="11">
        <v>15</v>
      </c>
      <c r="L43" s="12">
        <v>1</v>
      </c>
      <c r="M43" s="13">
        <v>1</v>
      </c>
      <c r="N43" s="13">
        <v>1</v>
      </c>
      <c r="O43" s="14">
        <v>2</v>
      </c>
      <c r="P43" s="11">
        <v>15</v>
      </c>
      <c r="Q43" s="12">
        <v>1</v>
      </c>
      <c r="R43" s="13">
        <v>2</v>
      </c>
      <c r="S43" s="13">
        <v>1</v>
      </c>
      <c r="T43" s="14">
        <v>1</v>
      </c>
      <c r="U43" s="11">
        <v>15</v>
      </c>
      <c r="V43" s="12">
        <v>2</v>
      </c>
      <c r="W43" s="13">
        <v>1</v>
      </c>
      <c r="X43" s="13">
        <v>1</v>
      </c>
      <c r="Y43" s="14">
        <v>3</v>
      </c>
      <c r="Z43" s="11">
        <v>15</v>
      </c>
      <c r="AA43" s="12">
        <v>1</v>
      </c>
      <c r="AB43" s="13">
        <v>1</v>
      </c>
      <c r="AC43" s="13">
        <v>2</v>
      </c>
      <c r="AD43" s="14">
        <v>1</v>
      </c>
      <c r="AE43" s="11">
        <v>15</v>
      </c>
      <c r="AF43" s="12"/>
      <c r="AG43" s="13"/>
      <c r="AH43" s="13"/>
      <c r="AI43" s="14"/>
      <c r="AJ43" s="11">
        <v>15</v>
      </c>
      <c r="AK43" s="12">
        <v>1</v>
      </c>
      <c r="AL43" s="13">
        <v>2</v>
      </c>
      <c r="AM43" s="13">
        <v>2</v>
      </c>
      <c r="AN43" s="14">
        <v>2</v>
      </c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1</v>
      </c>
      <c r="E44" s="14">
        <v>1</v>
      </c>
      <c r="F44" s="11">
        <v>16</v>
      </c>
      <c r="G44" s="12">
        <v>1</v>
      </c>
      <c r="H44" s="13">
        <v>1</v>
      </c>
      <c r="I44" s="13">
        <v>1</v>
      </c>
      <c r="J44" s="14">
        <v>1</v>
      </c>
      <c r="K44" s="11">
        <v>16</v>
      </c>
      <c r="L44" s="12">
        <v>1</v>
      </c>
      <c r="M44" s="13">
        <v>1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1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1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>
        <v>1</v>
      </c>
      <c r="AL44" s="13">
        <v>1</v>
      </c>
      <c r="AM44" s="13">
        <v>1</v>
      </c>
      <c r="AN44" s="14">
        <v>1</v>
      </c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1</v>
      </c>
      <c r="E45" s="14">
        <v>1</v>
      </c>
      <c r="F45" s="11">
        <v>17</v>
      </c>
      <c r="G45" s="12">
        <v>1</v>
      </c>
      <c r="H45" s="13">
        <v>1</v>
      </c>
      <c r="I45" s="13">
        <v>1</v>
      </c>
      <c r="J45" s="14">
        <v>2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>
        <v>1</v>
      </c>
      <c r="AL45" s="13">
        <v>2</v>
      </c>
      <c r="AM45" s="13">
        <v>1</v>
      </c>
      <c r="AN45" s="14">
        <v>1</v>
      </c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2</v>
      </c>
      <c r="D46" s="17">
        <v>1</v>
      </c>
      <c r="E46" s="18">
        <v>1</v>
      </c>
      <c r="F46" s="15">
        <v>18</v>
      </c>
      <c r="G46" s="16">
        <v>1</v>
      </c>
      <c r="H46" s="17">
        <v>2</v>
      </c>
      <c r="I46" s="17">
        <v>1</v>
      </c>
      <c r="J46" s="18">
        <v>1</v>
      </c>
      <c r="K46" s="15">
        <v>18</v>
      </c>
      <c r="L46" s="16">
        <v>1</v>
      </c>
      <c r="M46" s="17">
        <v>2</v>
      </c>
      <c r="N46" s="17">
        <v>1</v>
      </c>
      <c r="O46" s="18">
        <v>2</v>
      </c>
      <c r="P46" s="15">
        <v>18</v>
      </c>
      <c r="Q46" s="16">
        <v>2</v>
      </c>
      <c r="R46" s="17">
        <v>1</v>
      </c>
      <c r="S46" s="17">
        <v>1</v>
      </c>
      <c r="T46" s="18">
        <v>1</v>
      </c>
      <c r="U46" s="15">
        <v>18</v>
      </c>
      <c r="V46" s="16">
        <v>2</v>
      </c>
      <c r="W46" s="17">
        <v>1</v>
      </c>
      <c r="X46" s="17">
        <v>2</v>
      </c>
      <c r="Y46" s="18">
        <v>1</v>
      </c>
      <c r="Z46" s="15">
        <v>18</v>
      </c>
      <c r="AA46" s="16">
        <v>2</v>
      </c>
      <c r="AB46" s="17">
        <v>1</v>
      </c>
      <c r="AC46" s="17">
        <v>2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>
        <v>1</v>
      </c>
      <c r="AL46" s="17">
        <v>2</v>
      </c>
      <c r="AM46" s="17">
        <v>2</v>
      </c>
      <c r="AN46" s="18">
        <v>2</v>
      </c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110</v>
      </c>
      <c r="B47" s="19">
        <f>SUM(B29:B46)</f>
        <v>22</v>
      </c>
      <c r="C47" s="20">
        <f>SUM(C29:C46)</f>
        <v>24</v>
      </c>
      <c r="D47" s="20">
        <f>SUM(D29:D46)</f>
        <v>24</v>
      </c>
      <c r="E47" s="21">
        <f>SUM(E29:E46)</f>
        <v>22</v>
      </c>
      <c r="F47" s="3" t="s">
        <v>110</v>
      </c>
      <c r="G47" s="19">
        <f>SUM(G29:G46)</f>
        <v>27</v>
      </c>
      <c r="H47" s="20">
        <f>SUM(H29:H46)</f>
        <v>31</v>
      </c>
      <c r="I47" s="20">
        <f>SUM(I29:I46)</f>
        <v>25</v>
      </c>
      <c r="J47" s="21">
        <f>SUM(J29:J46)</f>
        <v>25</v>
      </c>
      <c r="K47" s="3" t="s">
        <v>110</v>
      </c>
      <c r="L47" s="19">
        <f>SUM(L29:L46)</f>
        <v>20</v>
      </c>
      <c r="M47" s="20">
        <f>SUM(M29:M46)</f>
        <v>20</v>
      </c>
      <c r="N47" s="20">
        <f>SUM(N29:N46)</f>
        <v>18</v>
      </c>
      <c r="O47" s="21">
        <f>SUM(O29:O46)</f>
        <v>22</v>
      </c>
      <c r="P47" s="3" t="s">
        <v>110</v>
      </c>
      <c r="Q47" s="19">
        <f>SUM(Q29:Q46)</f>
        <v>22</v>
      </c>
      <c r="R47" s="20">
        <f>SUM(R29:R46)</f>
        <v>26</v>
      </c>
      <c r="S47" s="20">
        <f>SUM(S29:S46)</f>
        <v>24</v>
      </c>
      <c r="T47" s="21">
        <f>SUM(T29:T46)</f>
        <v>21</v>
      </c>
      <c r="U47" s="3" t="s">
        <v>110</v>
      </c>
      <c r="V47" s="19">
        <f>SUM(V29:V46)</f>
        <v>28</v>
      </c>
      <c r="W47" s="20">
        <f>SUM(W29:W46)</f>
        <v>26</v>
      </c>
      <c r="X47" s="20">
        <f>SUM(X29:X46)</f>
        <v>23</v>
      </c>
      <c r="Y47" s="21">
        <f>SUM(Y29:Y46)</f>
        <v>24</v>
      </c>
      <c r="Z47" s="3" t="s">
        <v>110</v>
      </c>
      <c r="AA47" s="19">
        <f>SUM(AA29:AA46)</f>
        <v>24</v>
      </c>
      <c r="AB47" s="20">
        <f>SUM(AB29:AB46)</f>
        <v>21</v>
      </c>
      <c r="AC47" s="20">
        <f>SUM(AC29:AC46)</f>
        <v>22</v>
      </c>
      <c r="AD47" s="21">
        <f>SUM(AD29:AD46)</f>
        <v>24</v>
      </c>
      <c r="AE47" s="3" t="s">
        <v>110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110</v>
      </c>
      <c r="AK47" s="19">
        <f>SUM(AK29:AK46)</f>
        <v>22</v>
      </c>
      <c r="AL47" s="20">
        <f>SUM(AL29:AL46)</f>
        <v>24</v>
      </c>
      <c r="AM47" s="20">
        <f>SUM(AM29:AM46)</f>
        <v>31</v>
      </c>
      <c r="AN47" s="21">
        <f>SUM(AN29:AN46)</f>
        <v>26</v>
      </c>
      <c r="AO47" s="3" t="s">
        <v>110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110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110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110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110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110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110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110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110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92</v>
      </c>
      <c r="F48" s="2"/>
      <c r="G48" s="2"/>
      <c r="H48" s="2"/>
      <c r="I48" s="2"/>
      <c r="J48" s="22">
        <f>SUM(G47:J47)</f>
        <v>108</v>
      </c>
      <c r="K48" s="2"/>
      <c r="L48" s="2"/>
      <c r="M48" s="2"/>
      <c r="N48" s="2"/>
      <c r="O48" s="22">
        <f>SUM(L47:O47)</f>
        <v>80</v>
      </c>
      <c r="P48" s="2"/>
      <c r="Q48" s="2"/>
      <c r="R48" s="2"/>
      <c r="S48" s="2"/>
      <c r="T48" s="22">
        <f>SUM(Q47:T47)</f>
        <v>93</v>
      </c>
      <c r="U48" s="2"/>
      <c r="V48" s="2"/>
      <c r="W48" s="2"/>
      <c r="X48" s="2"/>
      <c r="Y48" s="22">
        <f>SUM(V47:Y47)</f>
        <v>101</v>
      </c>
      <c r="Z48" s="2"/>
      <c r="AA48" s="2"/>
      <c r="AB48" s="2"/>
      <c r="AC48" s="2"/>
      <c r="AD48" s="22">
        <f>SUM(AA47:AD47)</f>
        <v>91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103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113</v>
      </c>
      <c r="B51" s="2" t="s">
        <v>101</v>
      </c>
      <c r="C51" s="2"/>
      <c r="D51" s="2"/>
      <c r="E51" s="2"/>
      <c r="F51" s="2"/>
      <c r="G51" s="2" t="s">
        <v>102</v>
      </c>
      <c r="H51" s="2"/>
      <c r="I51" s="2"/>
      <c r="J51" s="2"/>
      <c r="K51" s="2"/>
      <c r="L51" s="2" t="s">
        <v>103</v>
      </c>
      <c r="M51" s="2"/>
      <c r="N51" s="2"/>
      <c r="O51" s="2"/>
      <c r="P51" s="2"/>
      <c r="Q51" s="2" t="s">
        <v>104</v>
      </c>
      <c r="R51" s="2"/>
      <c r="S51" s="2"/>
      <c r="T51" s="2"/>
      <c r="U51" s="2"/>
      <c r="V51" s="2" t="s">
        <v>105</v>
      </c>
      <c r="W51" s="2"/>
      <c r="X51" s="2"/>
      <c r="Y51" s="2"/>
      <c r="Z51" s="2"/>
      <c r="AA51" s="2" t="s">
        <v>106</v>
      </c>
      <c r="AB51" s="2"/>
      <c r="AC51" s="2"/>
      <c r="AD51" s="2"/>
      <c r="AE51" s="2"/>
      <c r="AF51" s="2" t="s">
        <v>107</v>
      </c>
      <c r="AG51" s="2"/>
      <c r="AH51" s="2"/>
      <c r="AI51" s="2"/>
      <c r="AJ51" s="2"/>
      <c r="AK51" s="2" t="s">
        <v>152</v>
      </c>
      <c r="AL51" s="2"/>
      <c r="AM51" s="2"/>
      <c r="AN51" s="2"/>
      <c r="AO51" s="2"/>
      <c r="AP51" s="2" t="s">
        <v>153</v>
      </c>
      <c r="AQ51" s="2"/>
      <c r="AR51" s="2"/>
      <c r="AS51" s="2"/>
      <c r="AT51" s="2"/>
      <c r="AU51" s="2" t="s">
        <v>154</v>
      </c>
      <c r="AV51" s="2"/>
      <c r="AW51" s="2"/>
      <c r="AX51" s="2"/>
      <c r="AY51" s="2"/>
      <c r="AZ51" s="2" t="s">
        <v>155</v>
      </c>
      <c r="BA51" s="2"/>
      <c r="BB51" s="2"/>
      <c r="BC51" s="2"/>
      <c r="BD51" s="2"/>
      <c r="BE51" s="2" t="s">
        <v>156</v>
      </c>
      <c r="BF51" s="2"/>
      <c r="BG51" s="2"/>
      <c r="BH51" s="2"/>
      <c r="BI51" s="2"/>
      <c r="BJ51" s="2" t="s">
        <v>157</v>
      </c>
      <c r="BK51" s="2"/>
      <c r="BL51" s="2"/>
      <c r="BM51" s="2"/>
      <c r="BN51" s="2"/>
      <c r="BO51" s="2" t="s">
        <v>158</v>
      </c>
      <c r="BP51" s="2"/>
      <c r="BQ51" s="2"/>
      <c r="BR51" s="2"/>
      <c r="BS51" s="2"/>
      <c r="BT51" s="2" t="s">
        <v>159</v>
      </c>
      <c r="BU51" s="2"/>
      <c r="BV51" s="2"/>
      <c r="BW51" s="2"/>
      <c r="BX51" s="2"/>
      <c r="BY51" s="2" t="s">
        <v>160</v>
      </c>
      <c r="BZ51" s="2"/>
      <c r="CA51" s="2"/>
      <c r="CB51" s="2"/>
      <c r="CC51" s="2"/>
      <c r="CD51" s="2" t="s">
        <v>161</v>
      </c>
      <c r="CE51" s="2"/>
      <c r="CF51" s="2"/>
      <c r="CG51" s="2"/>
    </row>
    <row r="52" spans="1:85" ht="13.5" thickBot="1">
      <c r="A52" s="2" t="s">
        <v>114</v>
      </c>
      <c r="B52" s="2" t="str">
        <f>Auswertung_BS!C40</f>
        <v>Kraayvanger, Björn</v>
      </c>
      <c r="C52" s="2"/>
      <c r="D52" s="2"/>
      <c r="E52" s="2"/>
      <c r="F52" s="2"/>
      <c r="G52" s="2" t="str">
        <f>Auswertung_BS!C41</f>
        <v>Höpner, Peter</v>
      </c>
      <c r="H52" s="2"/>
      <c r="I52" s="2"/>
      <c r="J52" s="2"/>
      <c r="K52" s="2"/>
      <c r="L52" s="2" t="str">
        <f>Auswertung_BS!C42</f>
        <v>Hoose, Wilfried</v>
      </c>
      <c r="M52" s="2"/>
      <c r="N52" s="2"/>
      <c r="O52" s="2"/>
      <c r="P52" s="2"/>
      <c r="Q52" s="2" t="str">
        <f>Auswertung_BS!C43</f>
        <v>Morgenstern, Angela</v>
      </c>
      <c r="R52" s="2"/>
      <c r="S52" s="2"/>
      <c r="T52" s="2"/>
      <c r="U52" s="2"/>
      <c r="V52" s="2" t="str">
        <f>Auswertung_BS!C44</f>
        <v>Ebert, Alfred</v>
      </c>
      <c r="W52" s="2"/>
      <c r="X52" s="2"/>
      <c r="Y52" s="2"/>
      <c r="Z52" s="2"/>
      <c r="AA52" s="2" t="str">
        <f>Auswertung_BS!C45</f>
        <v>Hansen, Pascal</v>
      </c>
      <c r="AB52" s="2"/>
      <c r="AC52" s="2"/>
      <c r="AD52" s="2"/>
      <c r="AE52" s="2"/>
      <c r="AF52" s="2" t="str">
        <f>Auswertung_BS!C47</f>
        <v>Brocks, Ralf</v>
      </c>
      <c r="AG52" s="2"/>
      <c r="AH52" s="2"/>
      <c r="AI52" s="2"/>
      <c r="AJ52" s="2"/>
      <c r="AK52" s="2" t="str">
        <f>Auswertung_BS!C48</f>
        <v>Brocks, Carsten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109</v>
      </c>
      <c r="B53" s="4">
        <v>1</v>
      </c>
      <c r="C53" s="5">
        <v>2</v>
      </c>
      <c r="D53" s="5">
        <v>3</v>
      </c>
      <c r="E53" s="6">
        <v>4</v>
      </c>
      <c r="F53" s="3" t="s">
        <v>109</v>
      </c>
      <c r="G53" s="4">
        <v>1</v>
      </c>
      <c r="H53" s="5">
        <v>2</v>
      </c>
      <c r="I53" s="5">
        <v>3</v>
      </c>
      <c r="J53" s="6">
        <v>4</v>
      </c>
      <c r="K53" s="3" t="s">
        <v>109</v>
      </c>
      <c r="L53" s="4">
        <v>1</v>
      </c>
      <c r="M53" s="5">
        <v>2</v>
      </c>
      <c r="N53" s="5">
        <v>3</v>
      </c>
      <c r="O53" s="6">
        <v>4</v>
      </c>
      <c r="P53" s="3" t="s">
        <v>109</v>
      </c>
      <c r="Q53" s="4">
        <v>1</v>
      </c>
      <c r="R53" s="5">
        <v>2</v>
      </c>
      <c r="S53" s="5">
        <v>3</v>
      </c>
      <c r="T53" s="6">
        <v>4</v>
      </c>
      <c r="U53" s="3" t="s">
        <v>109</v>
      </c>
      <c r="V53" s="4">
        <v>1</v>
      </c>
      <c r="W53" s="5">
        <v>2</v>
      </c>
      <c r="X53" s="5">
        <v>3</v>
      </c>
      <c r="Y53" s="6">
        <v>4</v>
      </c>
      <c r="Z53" s="3" t="s">
        <v>109</v>
      </c>
      <c r="AA53" s="4">
        <v>1</v>
      </c>
      <c r="AB53" s="5">
        <v>2</v>
      </c>
      <c r="AC53" s="5">
        <v>3</v>
      </c>
      <c r="AD53" s="6">
        <v>4</v>
      </c>
      <c r="AE53" s="3" t="s">
        <v>109</v>
      </c>
      <c r="AF53" s="4">
        <v>1</v>
      </c>
      <c r="AG53" s="5">
        <v>2</v>
      </c>
      <c r="AH53" s="5">
        <v>3</v>
      </c>
      <c r="AI53" s="6">
        <v>4</v>
      </c>
      <c r="AJ53" s="3" t="s">
        <v>109</v>
      </c>
      <c r="AK53" s="4">
        <v>1</v>
      </c>
      <c r="AL53" s="5">
        <v>2</v>
      </c>
      <c r="AM53" s="5">
        <v>3</v>
      </c>
      <c r="AN53" s="6">
        <v>4</v>
      </c>
      <c r="AO53" s="3" t="s">
        <v>109</v>
      </c>
      <c r="AP53" s="4">
        <v>1</v>
      </c>
      <c r="AQ53" s="5">
        <v>2</v>
      </c>
      <c r="AR53" s="5">
        <v>3</v>
      </c>
      <c r="AS53" s="6">
        <v>4</v>
      </c>
      <c r="AT53" s="3" t="s">
        <v>109</v>
      </c>
      <c r="AU53" s="4">
        <v>1</v>
      </c>
      <c r="AV53" s="5">
        <v>2</v>
      </c>
      <c r="AW53" s="5">
        <v>3</v>
      </c>
      <c r="AX53" s="6">
        <v>4</v>
      </c>
      <c r="AY53" s="3" t="s">
        <v>109</v>
      </c>
      <c r="AZ53" s="4">
        <v>1</v>
      </c>
      <c r="BA53" s="5">
        <v>2</v>
      </c>
      <c r="BB53" s="5">
        <v>3</v>
      </c>
      <c r="BC53" s="6">
        <v>4</v>
      </c>
      <c r="BD53" s="3" t="s">
        <v>109</v>
      </c>
      <c r="BE53" s="4">
        <v>1</v>
      </c>
      <c r="BF53" s="5">
        <v>2</v>
      </c>
      <c r="BG53" s="5">
        <v>3</v>
      </c>
      <c r="BH53" s="6">
        <v>4</v>
      </c>
      <c r="BI53" s="3" t="s">
        <v>109</v>
      </c>
      <c r="BJ53" s="4">
        <v>1</v>
      </c>
      <c r="BK53" s="5">
        <v>2</v>
      </c>
      <c r="BL53" s="5">
        <v>3</v>
      </c>
      <c r="BM53" s="6">
        <v>4</v>
      </c>
      <c r="BN53" s="3" t="s">
        <v>109</v>
      </c>
      <c r="BO53" s="4">
        <v>1</v>
      </c>
      <c r="BP53" s="5">
        <v>2</v>
      </c>
      <c r="BQ53" s="5">
        <v>3</v>
      </c>
      <c r="BR53" s="6">
        <v>4</v>
      </c>
      <c r="BS53" s="3" t="s">
        <v>109</v>
      </c>
      <c r="BT53" s="4">
        <v>1</v>
      </c>
      <c r="BU53" s="5">
        <v>2</v>
      </c>
      <c r="BV53" s="5">
        <v>3</v>
      </c>
      <c r="BW53" s="6">
        <v>4</v>
      </c>
      <c r="BX53" s="3" t="s">
        <v>109</v>
      </c>
      <c r="BY53" s="4">
        <v>1</v>
      </c>
      <c r="BZ53" s="5">
        <v>2</v>
      </c>
      <c r="CA53" s="5">
        <v>3</v>
      </c>
      <c r="CB53" s="6">
        <v>4</v>
      </c>
      <c r="CC53" s="3" t="s">
        <v>109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3</v>
      </c>
      <c r="E54" s="10">
        <v>1</v>
      </c>
      <c r="F54" s="7">
        <v>1</v>
      </c>
      <c r="G54" s="8">
        <v>1</v>
      </c>
      <c r="H54" s="9">
        <v>3</v>
      </c>
      <c r="I54" s="9">
        <v>1</v>
      </c>
      <c r="J54" s="10">
        <v>1</v>
      </c>
      <c r="K54" s="7">
        <v>1</v>
      </c>
      <c r="L54" s="8">
        <v>2</v>
      </c>
      <c r="M54" s="9">
        <v>1</v>
      </c>
      <c r="N54" s="9">
        <v>2</v>
      </c>
      <c r="O54" s="10">
        <v>1</v>
      </c>
      <c r="P54" s="7">
        <v>1</v>
      </c>
      <c r="Q54" s="8">
        <v>1</v>
      </c>
      <c r="R54" s="9">
        <v>4</v>
      </c>
      <c r="S54" s="9">
        <v>1</v>
      </c>
      <c r="T54" s="10">
        <v>1</v>
      </c>
      <c r="U54" s="7">
        <v>1</v>
      </c>
      <c r="V54" s="8">
        <v>1</v>
      </c>
      <c r="W54" s="9">
        <v>2</v>
      </c>
      <c r="X54" s="9">
        <v>4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>
        <v>2</v>
      </c>
      <c r="AL54" s="9">
        <v>1</v>
      </c>
      <c r="AM54" s="9">
        <v>1</v>
      </c>
      <c r="AN54" s="10">
        <v>1</v>
      </c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2</v>
      </c>
      <c r="C55" s="13">
        <v>2</v>
      </c>
      <c r="D55" s="13">
        <v>2</v>
      </c>
      <c r="E55" s="14">
        <v>2</v>
      </c>
      <c r="F55" s="11">
        <v>2</v>
      </c>
      <c r="G55" s="12">
        <v>2</v>
      </c>
      <c r="H55" s="13">
        <v>1</v>
      </c>
      <c r="I55" s="13">
        <v>1</v>
      </c>
      <c r="J55" s="14">
        <v>1</v>
      </c>
      <c r="K55" s="11">
        <v>2</v>
      </c>
      <c r="L55" s="12">
        <v>2</v>
      </c>
      <c r="M55" s="13">
        <v>1</v>
      </c>
      <c r="N55" s="13">
        <v>2</v>
      </c>
      <c r="O55" s="14">
        <v>2</v>
      </c>
      <c r="P55" s="11">
        <v>2</v>
      </c>
      <c r="Q55" s="12">
        <v>2</v>
      </c>
      <c r="R55" s="13">
        <v>2</v>
      </c>
      <c r="S55" s="13">
        <v>2</v>
      </c>
      <c r="T55" s="14">
        <v>1</v>
      </c>
      <c r="U55" s="11">
        <v>2</v>
      </c>
      <c r="V55" s="12">
        <v>1</v>
      </c>
      <c r="W55" s="13">
        <v>2</v>
      </c>
      <c r="X55" s="13">
        <v>1</v>
      </c>
      <c r="Y55" s="14">
        <v>1</v>
      </c>
      <c r="Z55" s="11">
        <v>2</v>
      </c>
      <c r="AA55" s="12">
        <v>1</v>
      </c>
      <c r="AB55" s="13">
        <v>2</v>
      </c>
      <c r="AC55" s="13">
        <v>2</v>
      </c>
      <c r="AD55" s="14">
        <v>2</v>
      </c>
      <c r="AE55" s="11">
        <v>2</v>
      </c>
      <c r="AF55" s="12">
        <v>1</v>
      </c>
      <c r="AG55" s="13">
        <v>2</v>
      </c>
      <c r="AH55" s="13">
        <v>2</v>
      </c>
      <c r="AI55" s="14">
        <v>1</v>
      </c>
      <c r="AJ55" s="11">
        <v>2</v>
      </c>
      <c r="AK55" s="12">
        <v>1</v>
      </c>
      <c r="AL55" s="13">
        <v>2</v>
      </c>
      <c r="AM55" s="13">
        <v>1</v>
      </c>
      <c r="AN55" s="14">
        <v>1</v>
      </c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2</v>
      </c>
      <c r="C56" s="13">
        <v>2</v>
      </c>
      <c r="D56" s="13">
        <v>1</v>
      </c>
      <c r="E56" s="14">
        <v>1</v>
      </c>
      <c r="F56" s="11">
        <v>3</v>
      </c>
      <c r="G56" s="12">
        <v>2</v>
      </c>
      <c r="H56" s="13">
        <v>1</v>
      </c>
      <c r="I56" s="13">
        <v>1</v>
      </c>
      <c r="J56" s="14">
        <v>1</v>
      </c>
      <c r="K56" s="11">
        <v>3</v>
      </c>
      <c r="L56" s="12">
        <v>2</v>
      </c>
      <c r="M56" s="13">
        <v>3</v>
      </c>
      <c r="N56" s="13">
        <v>2</v>
      </c>
      <c r="O56" s="14">
        <v>2</v>
      </c>
      <c r="P56" s="11">
        <v>3</v>
      </c>
      <c r="Q56" s="12">
        <v>1</v>
      </c>
      <c r="R56" s="13">
        <v>1</v>
      </c>
      <c r="S56" s="13">
        <v>1</v>
      </c>
      <c r="T56" s="14">
        <v>1</v>
      </c>
      <c r="U56" s="11">
        <v>3</v>
      </c>
      <c r="V56" s="12">
        <v>1</v>
      </c>
      <c r="W56" s="13">
        <v>1</v>
      </c>
      <c r="X56" s="13">
        <v>1</v>
      </c>
      <c r="Y56" s="14">
        <v>1</v>
      </c>
      <c r="Z56" s="11">
        <v>3</v>
      </c>
      <c r="AA56" s="12">
        <v>1</v>
      </c>
      <c r="AB56" s="13">
        <v>1</v>
      </c>
      <c r="AC56" s="13">
        <v>2</v>
      </c>
      <c r="AD56" s="14">
        <v>1</v>
      </c>
      <c r="AE56" s="11">
        <v>3</v>
      </c>
      <c r="AF56" s="12">
        <v>1</v>
      </c>
      <c r="AG56" s="13">
        <v>1</v>
      </c>
      <c r="AH56" s="13">
        <v>1</v>
      </c>
      <c r="AI56" s="14">
        <v>1</v>
      </c>
      <c r="AJ56" s="11">
        <v>3</v>
      </c>
      <c r="AK56" s="12">
        <v>1</v>
      </c>
      <c r="AL56" s="13">
        <v>1</v>
      </c>
      <c r="AM56" s="13">
        <v>2</v>
      </c>
      <c r="AN56" s="14">
        <v>1</v>
      </c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2</v>
      </c>
      <c r="C57" s="13">
        <v>2</v>
      </c>
      <c r="D57" s="13">
        <v>2</v>
      </c>
      <c r="E57" s="14">
        <v>2</v>
      </c>
      <c r="F57" s="11">
        <v>4</v>
      </c>
      <c r="G57" s="12">
        <v>1</v>
      </c>
      <c r="H57" s="13">
        <v>1</v>
      </c>
      <c r="I57" s="13">
        <v>2</v>
      </c>
      <c r="J57" s="14">
        <v>1</v>
      </c>
      <c r="K57" s="11">
        <v>4</v>
      </c>
      <c r="L57" s="12">
        <v>2</v>
      </c>
      <c r="M57" s="13">
        <v>3</v>
      </c>
      <c r="N57" s="13">
        <v>2</v>
      </c>
      <c r="O57" s="14">
        <v>3</v>
      </c>
      <c r="P57" s="11">
        <v>4</v>
      </c>
      <c r="Q57" s="12">
        <v>1</v>
      </c>
      <c r="R57" s="13">
        <v>1</v>
      </c>
      <c r="S57" s="13">
        <v>1</v>
      </c>
      <c r="T57" s="14">
        <v>1</v>
      </c>
      <c r="U57" s="11">
        <v>4</v>
      </c>
      <c r="V57" s="12">
        <v>3</v>
      </c>
      <c r="W57" s="13">
        <v>2</v>
      </c>
      <c r="X57" s="13">
        <v>4</v>
      </c>
      <c r="Y57" s="14">
        <v>2</v>
      </c>
      <c r="Z57" s="11">
        <v>4</v>
      </c>
      <c r="AA57" s="12">
        <v>1</v>
      </c>
      <c r="AB57" s="13">
        <v>1</v>
      </c>
      <c r="AC57" s="13">
        <v>2</v>
      </c>
      <c r="AD57" s="14">
        <v>4</v>
      </c>
      <c r="AE57" s="11">
        <v>4</v>
      </c>
      <c r="AF57" s="12">
        <v>2</v>
      </c>
      <c r="AG57" s="13">
        <v>2</v>
      </c>
      <c r="AH57" s="13">
        <v>1</v>
      </c>
      <c r="AI57" s="14">
        <v>2</v>
      </c>
      <c r="AJ57" s="11">
        <v>4</v>
      </c>
      <c r="AK57" s="12">
        <v>1</v>
      </c>
      <c r="AL57" s="13">
        <v>6</v>
      </c>
      <c r="AM57" s="13">
        <v>1</v>
      </c>
      <c r="AN57" s="14">
        <v>1</v>
      </c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>
        <v>2</v>
      </c>
      <c r="F58" s="11">
        <v>5</v>
      </c>
      <c r="G58" s="12">
        <v>2</v>
      </c>
      <c r="H58" s="13">
        <v>1</v>
      </c>
      <c r="I58" s="13">
        <v>1</v>
      </c>
      <c r="J58" s="14">
        <v>1</v>
      </c>
      <c r="K58" s="11">
        <v>5</v>
      </c>
      <c r="L58" s="12">
        <v>1</v>
      </c>
      <c r="M58" s="13">
        <v>1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2</v>
      </c>
      <c r="T58" s="14">
        <v>1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1</v>
      </c>
      <c r="AC58" s="13">
        <v>1</v>
      </c>
      <c r="AD58" s="14">
        <v>1</v>
      </c>
      <c r="AE58" s="11">
        <v>5</v>
      </c>
      <c r="AF58" s="12">
        <v>2</v>
      </c>
      <c r="AG58" s="13">
        <v>2</v>
      </c>
      <c r="AH58" s="13">
        <v>2</v>
      </c>
      <c r="AI58" s="14">
        <v>1</v>
      </c>
      <c r="AJ58" s="11">
        <v>5</v>
      </c>
      <c r="AK58" s="12">
        <v>2</v>
      </c>
      <c r="AL58" s="13">
        <v>2</v>
      </c>
      <c r="AM58" s="13">
        <v>1</v>
      </c>
      <c r="AN58" s="14">
        <v>2</v>
      </c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1</v>
      </c>
      <c r="C59" s="13">
        <v>1</v>
      </c>
      <c r="D59" s="13">
        <v>1</v>
      </c>
      <c r="E59" s="14">
        <v>1</v>
      </c>
      <c r="F59" s="11">
        <v>6</v>
      </c>
      <c r="G59" s="12">
        <v>1</v>
      </c>
      <c r="H59" s="13">
        <v>1</v>
      </c>
      <c r="I59" s="13">
        <v>2</v>
      </c>
      <c r="J59" s="14">
        <v>1</v>
      </c>
      <c r="K59" s="11">
        <v>6</v>
      </c>
      <c r="L59" s="12">
        <v>1</v>
      </c>
      <c r="M59" s="13">
        <v>1</v>
      </c>
      <c r="N59" s="13">
        <v>1</v>
      </c>
      <c r="O59" s="14">
        <v>1</v>
      </c>
      <c r="P59" s="11">
        <v>6</v>
      </c>
      <c r="Q59" s="12">
        <v>3</v>
      </c>
      <c r="R59" s="13">
        <v>1</v>
      </c>
      <c r="S59" s="13">
        <v>3</v>
      </c>
      <c r="T59" s="14">
        <v>1</v>
      </c>
      <c r="U59" s="11">
        <v>6</v>
      </c>
      <c r="V59" s="12">
        <v>1</v>
      </c>
      <c r="W59" s="13">
        <v>1</v>
      </c>
      <c r="X59" s="13">
        <v>4</v>
      </c>
      <c r="Y59" s="14">
        <v>2</v>
      </c>
      <c r="Z59" s="11">
        <v>6</v>
      </c>
      <c r="AA59" s="12">
        <v>4</v>
      </c>
      <c r="AB59" s="13">
        <v>5</v>
      </c>
      <c r="AC59" s="13">
        <v>2</v>
      </c>
      <c r="AD59" s="14">
        <v>1</v>
      </c>
      <c r="AE59" s="11">
        <v>6</v>
      </c>
      <c r="AF59" s="12">
        <v>1</v>
      </c>
      <c r="AG59" s="13">
        <v>1</v>
      </c>
      <c r="AH59" s="13">
        <v>1</v>
      </c>
      <c r="AI59" s="14">
        <v>1</v>
      </c>
      <c r="AJ59" s="11">
        <v>6</v>
      </c>
      <c r="AK59" s="12">
        <v>5</v>
      </c>
      <c r="AL59" s="13">
        <v>1</v>
      </c>
      <c r="AM59" s="13">
        <v>2</v>
      </c>
      <c r="AN59" s="14">
        <v>3</v>
      </c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2</v>
      </c>
      <c r="C60" s="13">
        <v>1</v>
      </c>
      <c r="D60" s="13">
        <v>1</v>
      </c>
      <c r="E60" s="14">
        <v>1</v>
      </c>
      <c r="F60" s="11">
        <v>7</v>
      </c>
      <c r="G60" s="12">
        <v>1</v>
      </c>
      <c r="H60" s="13">
        <v>1</v>
      </c>
      <c r="I60" s="13">
        <v>1</v>
      </c>
      <c r="J60" s="14">
        <v>1</v>
      </c>
      <c r="K60" s="11">
        <v>7</v>
      </c>
      <c r="L60" s="12">
        <v>1</v>
      </c>
      <c r="M60" s="13">
        <v>1</v>
      </c>
      <c r="N60" s="13">
        <v>1</v>
      </c>
      <c r="O60" s="14">
        <v>1</v>
      </c>
      <c r="P60" s="11">
        <v>7</v>
      </c>
      <c r="Q60" s="12">
        <v>1</v>
      </c>
      <c r="R60" s="13">
        <v>1</v>
      </c>
      <c r="S60" s="13">
        <v>1</v>
      </c>
      <c r="T60" s="14">
        <v>1</v>
      </c>
      <c r="U60" s="11">
        <v>7</v>
      </c>
      <c r="V60" s="12">
        <v>1</v>
      </c>
      <c r="W60" s="13">
        <v>2</v>
      </c>
      <c r="X60" s="13">
        <v>1</v>
      </c>
      <c r="Y60" s="14">
        <v>2</v>
      </c>
      <c r="Z60" s="11">
        <v>7</v>
      </c>
      <c r="AA60" s="12">
        <v>2</v>
      </c>
      <c r="AB60" s="13">
        <v>1</v>
      </c>
      <c r="AC60" s="13">
        <v>2</v>
      </c>
      <c r="AD60" s="14">
        <v>1</v>
      </c>
      <c r="AE60" s="11">
        <v>7</v>
      </c>
      <c r="AF60" s="12">
        <v>1</v>
      </c>
      <c r="AG60" s="13">
        <v>1</v>
      </c>
      <c r="AH60" s="13">
        <v>1</v>
      </c>
      <c r="AI60" s="14">
        <v>1</v>
      </c>
      <c r="AJ60" s="11">
        <v>7</v>
      </c>
      <c r="AK60" s="12">
        <v>1</v>
      </c>
      <c r="AL60" s="13">
        <v>1</v>
      </c>
      <c r="AM60" s="13">
        <v>1</v>
      </c>
      <c r="AN60" s="14">
        <v>2</v>
      </c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2</v>
      </c>
      <c r="M61" s="13">
        <v>1</v>
      </c>
      <c r="N61" s="13">
        <v>2</v>
      </c>
      <c r="O61" s="14">
        <v>1</v>
      </c>
      <c r="P61" s="11">
        <v>8</v>
      </c>
      <c r="Q61" s="12">
        <v>1</v>
      </c>
      <c r="R61" s="13">
        <v>2</v>
      </c>
      <c r="S61" s="13">
        <v>1</v>
      </c>
      <c r="T61" s="14">
        <v>1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2</v>
      </c>
      <c r="AC61" s="13">
        <v>1</v>
      </c>
      <c r="AD61" s="14">
        <v>1</v>
      </c>
      <c r="AE61" s="11">
        <v>8</v>
      </c>
      <c r="AF61" s="12">
        <v>1</v>
      </c>
      <c r="AG61" s="13">
        <v>1</v>
      </c>
      <c r="AH61" s="13">
        <v>1</v>
      </c>
      <c r="AI61" s="14">
        <v>1</v>
      </c>
      <c r="AJ61" s="11">
        <v>8</v>
      </c>
      <c r="AK61" s="12">
        <v>1</v>
      </c>
      <c r="AL61" s="13">
        <v>1</v>
      </c>
      <c r="AM61" s="13">
        <v>1</v>
      </c>
      <c r="AN61" s="14">
        <v>1</v>
      </c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3</v>
      </c>
      <c r="E62" s="14">
        <v>1</v>
      </c>
      <c r="F62" s="11">
        <v>9</v>
      </c>
      <c r="G62" s="12">
        <v>1</v>
      </c>
      <c r="H62" s="13">
        <v>1</v>
      </c>
      <c r="I62" s="13">
        <v>1</v>
      </c>
      <c r="J62" s="14">
        <v>3</v>
      </c>
      <c r="K62" s="11">
        <v>9</v>
      </c>
      <c r="L62" s="12">
        <v>1</v>
      </c>
      <c r="M62" s="13">
        <v>1</v>
      </c>
      <c r="N62" s="13">
        <v>1</v>
      </c>
      <c r="O62" s="14">
        <v>1</v>
      </c>
      <c r="P62" s="11">
        <v>9</v>
      </c>
      <c r="Q62" s="12">
        <v>1</v>
      </c>
      <c r="R62" s="13">
        <v>1</v>
      </c>
      <c r="S62" s="13">
        <v>1</v>
      </c>
      <c r="T62" s="14">
        <v>1</v>
      </c>
      <c r="U62" s="11">
        <v>9</v>
      </c>
      <c r="V62" s="12">
        <v>2</v>
      </c>
      <c r="W62" s="13">
        <v>1</v>
      </c>
      <c r="X62" s="13">
        <v>2</v>
      </c>
      <c r="Y62" s="14">
        <v>1</v>
      </c>
      <c r="Z62" s="11">
        <v>9</v>
      </c>
      <c r="AA62" s="12">
        <v>1</v>
      </c>
      <c r="AB62" s="13">
        <v>1</v>
      </c>
      <c r="AC62" s="13">
        <v>1</v>
      </c>
      <c r="AD62" s="14">
        <v>1</v>
      </c>
      <c r="AE62" s="11">
        <v>9</v>
      </c>
      <c r="AF62" s="12">
        <v>1</v>
      </c>
      <c r="AG62" s="13">
        <v>1</v>
      </c>
      <c r="AH62" s="13">
        <v>1</v>
      </c>
      <c r="AI62" s="14">
        <v>3</v>
      </c>
      <c r="AJ62" s="11">
        <v>9</v>
      </c>
      <c r="AK62" s="12">
        <v>1</v>
      </c>
      <c r="AL62" s="13">
        <v>3</v>
      </c>
      <c r="AM62" s="13">
        <v>1</v>
      </c>
      <c r="AN62" s="14">
        <v>1</v>
      </c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2</v>
      </c>
      <c r="E63" s="14">
        <v>2</v>
      </c>
      <c r="F63" s="11">
        <v>10</v>
      </c>
      <c r="G63" s="12">
        <v>1</v>
      </c>
      <c r="H63" s="13">
        <v>1</v>
      </c>
      <c r="I63" s="13">
        <v>1</v>
      </c>
      <c r="J63" s="14">
        <v>1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1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3</v>
      </c>
      <c r="AB63" s="13">
        <v>2</v>
      </c>
      <c r="AC63" s="13">
        <v>3</v>
      </c>
      <c r="AD63" s="14">
        <v>1</v>
      </c>
      <c r="AE63" s="11">
        <v>10</v>
      </c>
      <c r="AF63" s="12">
        <v>2</v>
      </c>
      <c r="AG63" s="13">
        <v>2</v>
      </c>
      <c r="AH63" s="13">
        <v>1</v>
      </c>
      <c r="AI63" s="14">
        <v>1</v>
      </c>
      <c r="AJ63" s="11">
        <v>10</v>
      </c>
      <c r="AK63" s="12">
        <v>1</v>
      </c>
      <c r="AL63" s="13">
        <v>1</v>
      </c>
      <c r="AM63" s="13">
        <v>2</v>
      </c>
      <c r="AN63" s="14">
        <v>1</v>
      </c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3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2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1</v>
      </c>
      <c r="AB64" s="13">
        <v>1</v>
      </c>
      <c r="AC64" s="13">
        <v>1</v>
      </c>
      <c r="AD64" s="14">
        <v>1</v>
      </c>
      <c r="AE64" s="11">
        <v>11</v>
      </c>
      <c r="AF64" s="12">
        <v>1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3</v>
      </c>
      <c r="AM64" s="13">
        <v>1</v>
      </c>
      <c r="AN64" s="14">
        <v>1</v>
      </c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2</v>
      </c>
      <c r="D65" s="13">
        <v>1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1</v>
      </c>
      <c r="R65" s="13">
        <v>1</v>
      </c>
      <c r="S65" s="13">
        <v>2</v>
      </c>
      <c r="T65" s="14">
        <v>1</v>
      </c>
      <c r="U65" s="11">
        <v>12</v>
      </c>
      <c r="V65" s="12">
        <v>1</v>
      </c>
      <c r="W65" s="13">
        <v>1</v>
      </c>
      <c r="X65" s="13">
        <v>1</v>
      </c>
      <c r="Y65" s="14">
        <v>1</v>
      </c>
      <c r="Z65" s="11">
        <v>12</v>
      </c>
      <c r="AA65" s="12">
        <v>3</v>
      </c>
      <c r="AB65" s="13">
        <v>1</v>
      </c>
      <c r="AC65" s="13">
        <v>1</v>
      </c>
      <c r="AD65" s="14">
        <v>1</v>
      </c>
      <c r="AE65" s="11">
        <v>12</v>
      </c>
      <c r="AF65" s="12">
        <v>1</v>
      </c>
      <c r="AG65" s="13">
        <v>2</v>
      </c>
      <c r="AH65" s="13">
        <v>1</v>
      </c>
      <c r="AI65" s="14">
        <v>1</v>
      </c>
      <c r="AJ65" s="11">
        <v>12</v>
      </c>
      <c r="AK65" s="12">
        <v>2</v>
      </c>
      <c r="AL65" s="13">
        <v>1</v>
      </c>
      <c r="AM65" s="13">
        <v>2</v>
      </c>
      <c r="AN65" s="14">
        <v>2</v>
      </c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2</v>
      </c>
      <c r="D66" s="13">
        <v>2</v>
      </c>
      <c r="E66" s="14">
        <v>2</v>
      </c>
      <c r="F66" s="11">
        <v>13</v>
      </c>
      <c r="G66" s="12">
        <v>2</v>
      </c>
      <c r="H66" s="13">
        <v>1</v>
      </c>
      <c r="I66" s="13">
        <v>1</v>
      </c>
      <c r="J66" s="14">
        <v>1</v>
      </c>
      <c r="K66" s="11">
        <v>13</v>
      </c>
      <c r="L66" s="12">
        <v>1</v>
      </c>
      <c r="M66" s="13">
        <v>2</v>
      </c>
      <c r="N66" s="13">
        <v>2</v>
      </c>
      <c r="O66" s="14">
        <v>2</v>
      </c>
      <c r="P66" s="11">
        <v>13</v>
      </c>
      <c r="Q66" s="12">
        <v>2</v>
      </c>
      <c r="R66" s="13">
        <v>2</v>
      </c>
      <c r="S66" s="13">
        <v>2</v>
      </c>
      <c r="T66" s="14">
        <v>2</v>
      </c>
      <c r="U66" s="11">
        <v>13</v>
      </c>
      <c r="V66" s="12">
        <v>1</v>
      </c>
      <c r="W66" s="13">
        <v>2</v>
      </c>
      <c r="X66" s="13">
        <v>2</v>
      </c>
      <c r="Y66" s="14">
        <v>2</v>
      </c>
      <c r="Z66" s="11">
        <v>13</v>
      </c>
      <c r="AA66" s="12">
        <v>1</v>
      </c>
      <c r="AB66" s="13">
        <v>1</v>
      </c>
      <c r="AC66" s="13">
        <v>2</v>
      </c>
      <c r="AD66" s="14">
        <v>2</v>
      </c>
      <c r="AE66" s="11">
        <v>13</v>
      </c>
      <c r="AF66" s="12">
        <v>2</v>
      </c>
      <c r="AG66" s="13">
        <v>2</v>
      </c>
      <c r="AH66" s="13">
        <v>2</v>
      </c>
      <c r="AI66" s="14">
        <v>2</v>
      </c>
      <c r="AJ66" s="11">
        <v>13</v>
      </c>
      <c r="AK66" s="12">
        <v>1</v>
      </c>
      <c r="AL66" s="13">
        <v>2</v>
      </c>
      <c r="AM66" s="13">
        <v>2</v>
      </c>
      <c r="AN66" s="14">
        <v>2</v>
      </c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2</v>
      </c>
      <c r="C67" s="13">
        <v>1</v>
      </c>
      <c r="D67" s="13">
        <v>2</v>
      </c>
      <c r="E67" s="14">
        <v>3</v>
      </c>
      <c r="F67" s="11">
        <v>14</v>
      </c>
      <c r="G67" s="12">
        <v>3</v>
      </c>
      <c r="H67" s="13">
        <v>2</v>
      </c>
      <c r="I67" s="13">
        <v>1</v>
      </c>
      <c r="J67" s="14">
        <v>2</v>
      </c>
      <c r="K67" s="11">
        <v>14</v>
      </c>
      <c r="L67" s="12">
        <v>2</v>
      </c>
      <c r="M67" s="13">
        <v>4</v>
      </c>
      <c r="N67" s="13">
        <v>4</v>
      </c>
      <c r="O67" s="14">
        <v>3</v>
      </c>
      <c r="P67" s="11">
        <v>14</v>
      </c>
      <c r="Q67" s="12">
        <v>2</v>
      </c>
      <c r="R67" s="13">
        <v>2</v>
      </c>
      <c r="S67" s="13">
        <v>2</v>
      </c>
      <c r="T67" s="14">
        <v>1</v>
      </c>
      <c r="U67" s="11">
        <v>14</v>
      </c>
      <c r="V67" s="12">
        <v>4</v>
      </c>
      <c r="W67" s="13">
        <v>1</v>
      </c>
      <c r="X67" s="13">
        <v>1</v>
      </c>
      <c r="Y67" s="14">
        <v>2</v>
      </c>
      <c r="Z67" s="11">
        <v>14</v>
      </c>
      <c r="AA67" s="12">
        <v>1</v>
      </c>
      <c r="AB67" s="13">
        <v>1</v>
      </c>
      <c r="AC67" s="13">
        <v>1</v>
      </c>
      <c r="AD67" s="14">
        <v>1</v>
      </c>
      <c r="AE67" s="11">
        <v>14</v>
      </c>
      <c r="AF67" s="12">
        <v>2</v>
      </c>
      <c r="AG67" s="13">
        <v>1</v>
      </c>
      <c r="AH67" s="13">
        <v>3</v>
      </c>
      <c r="AI67" s="14">
        <v>2</v>
      </c>
      <c r="AJ67" s="11">
        <v>14</v>
      </c>
      <c r="AK67" s="12">
        <v>4</v>
      </c>
      <c r="AL67" s="13">
        <v>2</v>
      </c>
      <c r="AM67" s="13">
        <v>3</v>
      </c>
      <c r="AN67" s="14">
        <v>2</v>
      </c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3</v>
      </c>
      <c r="D68" s="13">
        <v>2</v>
      </c>
      <c r="E68" s="14">
        <v>1</v>
      </c>
      <c r="F68" s="11">
        <v>15</v>
      </c>
      <c r="G68" s="12">
        <v>2</v>
      </c>
      <c r="H68" s="13">
        <v>1</v>
      </c>
      <c r="I68" s="13">
        <v>1</v>
      </c>
      <c r="J68" s="14">
        <v>1</v>
      </c>
      <c r="K68" s="11">
        <v>15</v>
      </c>
      <c r="L68" s="12">
        <v>1</v>
      </c>
      <c r="M68" s="13">
        <v>1</v>
      </c>
      <c r="N68" s="13">
        <v>2</v>
      </c>
      <c r="O68" s="14">
        <v>2</v>
      </c>
      <c r="P68" s="11">
        <v>15</v>
      </c>
      <c r="Q68" s="12">
        <v>2</v>
      </c>
      <c r="R68" s="13">
        <v>1</v>
      </c>
      <c r="S68" s="13">
        <v>1</v>
      </c>
      <c r="T68" s="14">
        <v>1</v>
      </c>
      <c r="U68" s="11">
        <v>15</v>
      </c>
      <c r="V68" s="12">
        <v>1</v>
      </c>
      <c r="W68" s="13">
        <v>1</v>
      </c>
      <c r="X68" s="13">
        <v>1</v>
      </c>
      <c r="Y68" s="14">
        <v>3</v>
      </c>
      <c r="Z68" s="11">
        <v>15</v>
      </c>
      <c r="AA68" s="12">
        <v>1</v>
      </c>
      <c r="AB68" s="13">
        <v>1</v>
      </c>
      <c r="AC68" s="13">
        <v>2</v>
      </c>
      <c r="AD68" s="14">
        <v>1</v>
      </c>
      <c r="AE68" s="11">
        <v>15</v>
      </c>
      <c r="AF68" s="12">
        <v>2</v>
      </c>
      <c r="AG68" s="13">
        <v>1</v>
      </c>
      <c r="AH68" s="13">
        <v>2</v>
      </c>
      <c r="AI68" s="14">
        <v>1</v>
      </c>
      <c r="AJ68" s="11">
        <v>15</v>
      </c>
      <c r="AK68" s="12">
        <v>2</v>
      </c>
      <c r="AL68" s="13">
        <v>1</v>
      </c>
      <c r="AM68" s="13">
        <v>2</v>
      </c>
      <c r="AN68" s="14">
        <v>1</v>
      </c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1</v>
      </c>
      <c r="D69" s="13">
        <v>1</v>
      </c>
      <c r="E69" s="14">
        <v>1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1</v>
      </c>
      <c r="O69" s="14">
        <v>1</v>
      </c>
      <c r="P69" s="11">
        <v>16</v>
      </c>
      <c r="Q69" s="12">
        <v>1</v>
      </c>
      <c r="R69" s="13">
        <v>1</v>
      </c>
      <c r="S69" s="13">
        <v>1</v>
      </c>
      <c r="T69" s="14">
        <v>1</v>
      </c>
      <c r="U69" s="11">
        <v>16</v>
      </c>
      <c r="V69" s="12">
        <v>3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2</v>
      </c>
      <c r="AH69" s="13">
        <v>1</v>
      </c>
      <c r="AI69" s="14">
        <v>1</v>
      </c>
      <c r="AJ69" s="11">
        <v>16</v>
      </c>
      <c r="AK69" s="12">
        <v>1</v>
      </c>
      <c r="AL69" s="13">
        <v>1</v>
      </c>
      <c r="AM69" s="13">
        <v>1</v>
      </c>
      <c r="AN69" s="14">
        <v>3</v>
      </c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2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1</v>
      </c>
      <c r="O70" s="14">
        <v>1</v>
      </c>
      <c r="P70" s="11">
        <v>17</v>
      </c>
      <c r="Q70" s="12">
        <v>1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2</v>
      </c>
      <c r="AJ70" s="11">
        <v>17</v>
      </c>
      <c r="AK70" s="12">
        <v>1</v>
      </c>
      <c r="AL70" s="13">
        <v>1</v>
      </c>
      <c r="AM70" s="13">
        <v>1</v>
      </c>
      <c r="AN70" s="14">
        <v>2</v>
      </c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2</v>
      </c>
      <c r="C71" s="17">
        <v>2</v>
      </c>
      <c r="D71" s="17">
        <v>2</v>
      </c>
      <c r="E71" s="18">
        <v>1</v>
      </c>
      <c r="F71" s="15">
        <v>18</v>
      </c>
      <c r="G71" s="16">
        <v>2</v>
      </c>
      <c r="H71" s="17">
        <v>2</v>
      </c>
      <c r="I71" s="17">
        <v>1</v>
      </c>
      <c r="J71" s="18">
        <v>2</v>
      </c>
      <c r="K71" s="15">
        <v>18</v>
      </c>
      <c r="L71" s="16">
        <v>1</v>
      </c>
      <c r="M71" s="17">
        <v>1</v>
      </c>
      <c r="N71" s="17">
        <v>1</v>
      </c>
      <c r="O71" s="18">
        <v>2</v>
      </c>
      <c r="P71" s="15">
        <v>18</v>
      </c>
      <c r="Q71" s="16">
        <v>1</v>
      </c>
      <c r="R71" s="17">
        <v>2</v>
      </c>
      <c r="S71" s="17">
        <v>1</v>
      </c>
      <c r="T71" s="18">
        <v>1</v>
      </c>
      <c r="U71" s="15">
        <v>18</v>
      </c>
      <c r="V71" s="16">
        <v>2</v>
      </c>
      <c r="W71" s="17">
        <v>1</v>
      </c>
      <c r="X71" s="17">
        <v>2</v>
      </c>
      <c r="Y71" s="18">
        <v>2</v>
      </c>
      <c r="Z71" s="15">
        <v>18</v>
      </c>
      <c r="AA71" s="16">
        <v>2</v>
      </c>
      <c r="AB71" s="17">
        <v>1</v>
      </c>
      <c r="AC71" s="17">
        <v>2</v>
      </c>
      <c r="AD71" s="18">
        <v>1</v>
      </c>
      <c r="AE71" s="15">
        <v>18</v>
      </c>
      <c r="AF71" s="16">
        <v>2</v>
      </c>
      <c r="AG71" s="17">
        <v>1</v>
      </c>
      <c r="AH71" s="17">
        <v>1</v>
      </c>
      <c r="AI71" s="18">
        <v>2</v>
      </c>
      <c r="AJ71" s="15">
        <v>18</v>
      </c>
      <c r="AK71" s="16">
        <v>1</v>
      </c>
      <c r="AL71" s="17">
        <v>2</v>
      </c>
      <c r="AM71" s="17">
        <v>2</v>
      </c>
      <c r="AN71" s="18">
        <v>1</v>
      </c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110</v>
      </c>
      <c r="B72" s="19">
        <f>SUM(B54:B71)</f>
        <v>25</v>
      </c>
      <c r="C72" s="20">
        <f>SUM(C54:C71)</f>
        <v>28</v>
      </c>
      <c r="D72" s="20">
        <f>SUM(D54:D71)</f>
        <v>29</v>
      </c>
      <c r="E72" s="21">
        <f>SUM(E54:E71)</f>
        <v>25</v>
      </c>
      <c r="F72" s="3" t="s">
        <v>110</v>
      </c>
      <c r="G72" s="19">
        <f>SUM(G54:G71)</f>
        <v>26</v>
      </c>
      <c r="H72" s="20">
        <f>SUM(H54:H71)</f>
        <v>22</v>
      </c>
      <c r="I72" s="20">
        <f>SUM(I54:I71)</f>
        <v>20</v>
      </c>
      <c r="J72" s="21">
        <f>SUM(J54:J71)</f>
        <v>22</v>
      </c>
      <c r="K72" s="3" t="s">
        <v>110</v>
      </c>
      <c r="L72" s="19">
        <f>SUM(L54:L71)</f>
        <v>24</v>
      </c>
      <c r="M72" s="20">
        <f>SUM(M54:M71)</f>
        <v>26</v>
      </c>
      <c r="N72" s="20">
        <f>SUM(N54:N71)</f>
        <v>28</v>
      </c>
      <c r="O72" s="21">
        <f>SUM(O54:O71)</f>
        <v>27</v>
      </c>
      <c r="P72" s="3" t="s">
        <v>110</v>
      </c>
      <c r="Q72" s="19">
        <f>SUM(Q54:Q71)</f>
        <v>25</v>
      </c>
      <c r="R72" s="20">
        <f>SUM(R54:R71)</f>
        <v>26</v>
      </c>
      <c r="S72" s="20">
        <f>SUM(S54:S71)</f>
        <v>25</v>
      </c>
      <c r="T72" s="21">
        <f>SUM(T54:T71)</f>
        <v>19</v>
      </c>
      <c r="U72" s="3" t="s">
        <v>110</v>
      </c>
      <c r="V72" s="19">
        <f>SUM(V54:V71)</f>
        <v>27</v>
      </c>
      <c r="W72" s="20">
        <f>SUM(W54:W71)</f>
        <v>23</v>
      </c>
      <c r="X72" s="20">
        <f>SUM(X54:X71)</f>
        <v>30</v>
      </c>
      <c r="Y72" s="21">
        <f>SUM(Y54:Y71)</f>
        <v>26</v>
      </c>
      <c r="Z72" s="3" t="s">
        <v>110</v>
      </c>
      <c r="AA72" s="19">
        <f>SUM(AA54:AA71)</f>
        <v>27</v>
      </c>
      <c r="AB72" s="20">
        <f>SUM(AB54:AB71)</f>
        <v>25</v>
      </c>
      <c r="AC72" s="20">
        <f>SUM(AC54:AC71)</f>
        <v>28</v>
      </c>
      <c r="AD72" s="21">
        <f>SUM(AD54:AD71)</f>
        <v>23</v>
      </c>
      <c r="AE72" s="3" t="s">
        <v>110</v>
      </c>
      <c r="AF72" s="19">
        <f>SUM(AF54:AF71)</f>
        <v>25</v>
      </c>
      <c r="AG72" s="20">
        <f>SUM(AG54:AG71)</f>
        <v>25</v>
      </c>
      <c r="AH72" s="20">
        <f>SUM(AH54:AH71)</f>
        <v>24</v>
      </c>
      <c r="AI72" s="21">
        <f>SUM(AI54:AI71)</f>
        <v>25</v>
      </c>
      <c r="AJ72" s="3" t="s">
        <v>110</v>
      </c>
      <c r="AK72" s="19">
        <f>SUM(AK54:AK71)</f>
        <v>29</v>
      </c>
      <c r="AL72" s="20">
        <f>SUM(AL54:AL71)</f>
        <v>32</v>
      </c>
      <c r="AM72" s="20">
        <f>SUM(AM54:AM71)</f>
        <v>27</v>
      </c>
      <c r="AN72" s="21">
        <f>SUM(AN54:AN71)</f>
        <v>28</v>
      </c>
      <c r="AO72" s="3" t="s">
        <v>110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110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110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110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110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110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110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110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110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107</v>
      </c>
      <c r="F73" s="2"/>
      <c r="G73" s="2"/>
      <c r="H73" s="2"/>
      <c r="I73" s="2"/>
      <c r="J73" s="22">
        <f>SUM(G72:J72)</f>
        <v>90</v>
      </c>
      <c r="K73" s="2"/>
      <c r="L73" s="2"/>
      <c r="M73" s="2"/>
      <c r="N73" s="2"/>
      <c r="O73" s="22">
        <f>SUM(L72:O72)</f>
        <v>105</v>
      </c>
      <c r="P73" s="2"/>
      <c r="Q73" s="2"/>
      <c r="R73" s="2"/>
      <c r="S73" s="2"/>
      <c r="T73" s="22">
        <f>SUM(Q72:T72)</f>
        <v>95</v>
      </c>
      <c r="U73" s="2"/>
      <c r="V73" s="2"/>
      <c r="W73" s="2"/>
      <c r="X73" s="2"/>
      <c r="Y73" s="22">
        <f>SUM(V72:Y72)</f>
        <v>106</v>
      </c>
      <c r="Z73" s="2"/>
      <c r="AA73" s="2"/>
      <c r="AB73" s="2"/>
      <c r="AC73" s="2"/>
      <c r="AD73" s="22">
        <f>SUM(AA72:AD72)</f>
        <v>103</v>
      </c>
      <c r="AE73" s="2"/>
      <c r="AF73" s="2"/>
      <c r="AG73" s="2"/>
      <c r="AH73" s="2"/>
      <c r="AI73" s="22">
        <f>SUM(AF72:AI72)</f>
        <v>99</v>
      </c>
      <c r="AJ73" s="2"/>
      <c r="AK73" s="2"/>
      <c r="AL73" s="2"/>
      <c r="AM73" s="2"/>
      <c r="AN73" s="22">
        <f>SUM(AK72:AN72)</f>
        <v>116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162</v>
      </c>
      <c r="B76" s="2" t="s">
        <v>101</v>
      </c>
      <c r="C76" s="2"/>
      <c r="D76" s="2"/>
      <c r="E76" s="2"/>
      <c r="F76" s="2"/>
      <c r="G76" s="2" t="s">
        <v>102</v>
      </c>
      <c r="H76" s="2"/>
      <c r="I76" s="2"/>
      <c r="J76" s="2"/>
      <c r="K76" s="2"/>
      <c r="L76" s="2" t="s">
        <v>103</v>
      </c>
      <c r="M76" s="2"/>
      <c r="N76" s="2"/>
      <c r="O76" s="2"/>
      <c r="P76" s="2"/>
      <c r="Q76" s="2" t="s">
        <v>104</v>
      </c>
      <c r="R76" s="2"/>
      <c r="S76" s="2"/>
      <c r="T76" s="2"/>
      <c r="U76" s="2"/>
      <c r="V76" s="2" t="s">
        <v>105</v>
      </c>
      <c r="W76" s="2"/>
      <c r="X76" s="2"/>
      <c r="Y76" s="2"/>
      <c r="Z76" s="2"/>
      <c r="AA76" s="2" t="s">
        <v>106</v>
      </c>
      <c r="AB76" s="2"/>
      <c r="AC76" s="2"/>
      <c r="AD76" s="2"/>
      <c r="AE76" s="2"/>
      <c r="AF76" s="2" t="s">
        <v>107</v>
      </c>
      <c r="AG76" s="2"/>
      <c r="AH76" s="2"/>
      <c r="AI76" s="2"/>
      <c r="AJ76" s="2"/>
      <c r="AK76" s="2" t="s">
        <v>152</v>
      </c>
      <c r="AL76" s="2"/>
      <c r="AM76" s="2"/>
      <c r="AN76" s="2"/>
      <c r="AO76" s="2"/>
      <c r="AP76" s="2" t="s">
        <v>153</v>
      </c>
      <c r="AQ76" s="2"/>
      <c r="AR76" s="2"/>
      <c r="AS76" s="2"/>
      <c r="AT76" s="2"/>
      <c r="AU76" s="2" t="s">
        <v>154</v>
      </c>
      <c r="AV76" s="2"/>
      <c r="AW76" s="2"/>
      <c r="AX76" s="2"/>
      <c r="AY76" s="2"/>
      <c r="AZ76" s="2" t="s">
        <v>155</v>
      </c>
      <c r="BA76" s="2"/>
      <c r="BB76" s="2"/>
      <c r="BC76" s="2"/>
      <c r="BD76" s="2"/>
      <c r="BE76" s="2" t="s">
        <v>156</v>
      </c>
      <c r="BF76" s="2"/>
      <c r="BG76" s="2"/>
      <c r="BH76" s="2"/>
      <c r="BI76" s="2"/>
      <c r="BJ76" s="2" t="s">
        <v>157</v>
      </c>
      <c r="BK76" s="2"/>
      <c r="BL76" s="2"/>
      <c r="BM76" s="2"/>
      <c r="BN76" s="2"/>
      <c r="BO76" s="2" t="s">
        <v>158</v>
      </c>
      <c r="BP76" s="2"/>
      <c r="BQ76" s="2"/>
      <c r="BR76" s="2"/>
      <c r="BS76" s="2"/>
      <c r="BT76" s="2" t="s">
        <v>159</v>
      </c>
      <c r="BU76" s="2"/>
      <c r="BV76" s="2"/>
      <c r="BW76" s="2"/>
      <c r="BX76" s="2"/>
      <c r="BY76" s="2" t="s">
        <v>160</v>
      </c>
      <c r="BZ76" s="2"/>
      <c r="CA76" s="2"/>
      <c r="CB76" s="2"/>
      <c r="CC76" s="2"/>
      <c r="CD76" s="2" t="s">
        <v>161</v>
      </c>
      <c r="CE76" s="2"/>
      <c r="CF76" s="2"/>
      <c r="CG76" s="2"/>
    </row>
    <row r="77" spans="1:85" ht="13.5" thickBot="1">
      <c r="A77" s="2" t="s">
        <v>165</v>
      </c>
      <c r="B77" s="2" t="str">
        <f>Auswertung_BS!C59</f>
        <v>Pondruff, Klaus</v>
      </c>
      <c r="C77" s="2"/>
      <c r="D77" s="2"/>
      <c r="E77" s="2"/>
      <c r="F77" s="2"/>
      <c r="G77" s="2" t="str">
        <f>Auswertung_BS!C60</f>
        <v>Inck, Alfred</v>
      </c>
      <c r="H77" s="2"/>
      <c r="I77" s="2"/>
      <c r="J77" s="2"/>
      <c r="K77" s="2"/>
      <c r="L77" s="2" t="str">
        <f>Auswertung_BS!C61</f>
        <v>Dunker, Sven</v>
      </c>
      <c r="M77" s="2"/>
      <c r="N77" s="2"/>
      <c r="O77" s="2"/>
      <c r="P77" s="2"/>
      <c r="Q77" s="2" t="str">
        <f>Auswertung_BS!C62</f>
        <v>Dunker, Klaus</v>
      </c>
      <c r="R77" s="2"/>
      <c r="S77" s="2"/>
      <c r="T77" s="2"/>
      <c r="U77" s="2"/>
      <c r="V77" s="2" t="str">
        <f>Auswertung_BS!C63</f>
        <v>Bogdahn, Volker</v>
      </c>
      <c r="W77" s="2"/>
      <c r="X77" s="2"/>
      <c r="Y77" s="2"/>
      <c r="Z77" s="2"/>
      <c r="AA77" s="2" t="str">
        <f>Auswertung_BS!C64</f>
        <v>Koll, Max</v>
      </c>
      <c r="AB77" s="2"/>
      <c r="AC77" s="2"/>
      <c r="AD77" s="2"/>
      <c r="AE77" s="2"/>
      <c r="AF77" s="2">
        <f>Auswertung_BS!C66</f>
        <v>0</v>
      </c>
      <c r="AG77" s="2"/>
      <c r="AH77" s="2"/>
      <c r="AI77" s="2"/>
      <c r="AJ77" s="2"/>
      <c r="AK77" s="2" t="str">
        <f>Auswertung_BS!C67</f>
        <v>Dunker, Heike</v>
      </c>
      <c r="AL77" s="2"/>
      <c r="AM77" s="2"/>
      <c r="AN77" s="2"/>
      <c r="AO77" s="2"/>
      <c r="AP77" s="2" t="str">
        <f>Auswertung_BS!C68</f>
        <v>Koll, Renate</v>
      </c>
      <c r="AQ77" s="2"/>
      <c r="AR77" s="2"/>
      <c r="AS77" s="2"/>
      <c r="AT77" s="2"/>
      <c r="AU77" s="2" t="str">
        <f>Auswertung_BS!C69</f>
        <v>Inck, Alwine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109</v>
      </c>
      <c r="B78" s="4">
        <v>1</v>
      </c>
      <c r="C78" s="5">
        <v>2</v>
      </c>
      <c r="D78" s="5">
        <v>3</v>
      </c>
      <c r="E78" s="6">
        <v>4</v>
      </c>
      <c r="F78" s="3" t="s">
        <v>109</v>
      </c>
      <c r="G78" s="4">
        <v>1</v>
      </c>
      <c r="H78" s="5">
        <v>2</v>
      </c>
      <c r="I78" s="5">
        <v>3</v>
      </c>
      <c r="J78" s="6">
        <v>4</v>
      </c>
      <c r="K78" s="3" t="s">
        <v>109</v>
      </c>
      <c r="L78" s="4">
        <v>1</v>
      </c>
      <c r="M78" s="5">
        <v>2</v>
      </c>
      <c r="N78" s="5">
        <v>3</v>
      </c>
      <c r="O78" s="6">
        <v>4</v>
      </c>
      <c r="P78" s="3" t="s">
        <v>109</v>
      </c>
      <c r="Q78" s="4">
        <v>1</v>
      </c>
      <c r="R78" s="5">
        <v>2</v>
      </c>
      <c r="S78" s="5">
        <v>3</v>
      </c>
      <c r="T78" s="6">
        <v>4</v>
      </c>
      <c r="U78" s="3" t="s">
        <v>109</v>
      </c>
      <c r="V78" s="4">
        <v>1</v>
      </c>
      <c r="W78" s="5">
        <v>2</v>
      </c>
      <c r="X78" s="5">
        <v>3</v>
      </c>
      <c r="Y78" s="6">
        <v>4</v>
      </c>
      <c r="Z78" s="3" t="s">
        <v>109</v>
      </c>
      <c r="AA78" s="4">
        <v>1</v>
      </c>
      <c r="AB78" s="5">
        <v>2</v>
      </c>
      <c r="AC78" s="5">
        <v>3</v>
      </c>
      <c r="AD78" s="6">
        <v>4</v>
      </c>
      <c r="AE78" s="3" t="s">
        <v>109</v>
      </c>
      <c r="AF78" s="4">
        <v>1</v>
      </c>
      <c r="AG78" s="5">
        <v>2</v>
      </c>
      <c r="AH78" s="5">
        <v>3</v>
      </c>
      <c r="AI78" s="6">
        <v>4</v>
      </c>
      <c r="AJ78" s="3" t="s">
        <v>109</v>
      </c>
      <c r="AK78" s="4">
        <v>1</v>
      </c>
      <c r="AL78" s="5">
        <v>2</v>
      </c>
      <c r="AM78" s="5">
        <v>3</v>
      </c>
      <c r="AN78" s="6">
        <v>4</v>
      </c>
      <c r="AO78" s="3" t="s">
        <v>109</v>
      </c>
      <c r="AP78" s="4">
        <v>1</v>
      </c>
      <c r="AQ78" s="5">
        <v>2</v>
      </c>
      <c r="AR78" s="5">
        <v>3</v>
      </c>
      <c r="AS78" s="6">
        <v>4</v>
      </c>
      <c r="AT78" s="3" t="s">
        <v>109</v>
      </c>
      <c r="AU78" s="4">
        <v>1</v>
      </c>
      <c r="AV78" s="5">
        <v>2</v>
      </c>
      <c r="AW78" s="5">
        <v>3</v>
      </c>
      <c r="AX78" s="6">
        <v>4</v>
      </c>
      <c r="AY78" s="3" t="s">
        <v>109</v>
      </c>
      <c r="AZ78" s="4">
        <v>1</v>
      </c>
      <c r="BA78" s="5">
        <v>2</v>
      </c>
      <c r="BB78" s="5">
        <v>3</v>
      </c>
      <c r="BC78" s="6">
        <v>4</v>
      </c>
      <c r="BD78" s="3" t="s">
        <v>109</v>
      </c>
      <c r="BE78" s="4">
        <v>1</v>
      </c>
      <c r="BF78" s="5">
        <v>2</v>
      </c>
      <c r="BG78" s="5">
        <v>3</v>
      </c>
      <c r="BH78" s="6">
        <v>4</v>
      </c>
      <c r="BI78" s="3" t="s">
        <v>109</v>
      </c>
      <c r="BJ78" s="4">
        <v>1</v>
      </c>
      <c r="BK78" s="5">
        <v>2</v>
      </c>
      <c r="BL78" s="5">
        <v>3</v>
      </c>
      <c r="BM78" s="6">
        <v>4</v>
      </c>
      <c r="BN78" s="3" t="s">
        <v>109</v>
      </c>
      <c r="BO78" s="4">
        <v>1</v>
      </c>
      <c r="BP78" s="5">
        <v>2</v>
      </c>
      <c r="BQ78" s="5">
        <v>3</v>
      </c>
      <c r="BR78" s="6">
        <v>4</v>
      </c>
      <c r="BS78" s="3" t="s">
        <v>109</v>
      </c>
      <c r="BT78" s="4">
        <v>1</v>
      </c>
      <c r="BU78" s="5">
        <v>2</v>
      </c>
      <c r="BV78" s="5">
        <v>3</v>
      </c>
      <c r="BW78" s="6">
        <v>4</v>
      </c>
      <c r="BX78" s="3" t="s">
        <v>109</v>
      </c>
      <c r="BY78" s="4">
        <v>1</v>
      </c>
      <c r="BZ78" s="5">
        <v>2</v>
      </c>
      <c r="CA78" s="5">
        <v>3</v>
      </c>
      <c r="CB78" s="6">
        <v>4</v>
      </c>
      <c r="CC78" s="3" t="s">
        <v>109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2</v>
      </c>
      <c r="C79" s="9">
        <v>3</v>
      </c>
      <c r="D79" s="9">
        <v>2</v>
      </c>
      <c r="E79" s="10">
        <v>1</v>
      </c>
      <c r="F79" s="7">
        <v>1</v>
      </c>
      <c r="G79" s="8">
        <v>2</v>
      </c>
      <c r="H79" s="9">
        <v>2</v>
      </c>
      <c r="I79" s="9">
        <v>2</v>
      </c>
      <c r="J79" s="10">
        <v>1</v>
      </c>
      <c r="K79" s="7">
        <v>1</v>
      </c>
      <c r="L79" s="8">
        <v>2</v>
      </c>
      <c r="M79" s="9">
        <v>2</v>
      </c>
      <c r="N79" s="9">
        <v>1</v>
      </c>
      <c r="O79" s="10">
        <v>1</v>
      </c>
      <c r="P79" s="7">
        <v>1</v>
      </c>
      <c r="Q79" s="8">
        <v>5</v>
      </c>
      <c r="R79" s="9">
        <v>1</v>
      </c>
      <c r="S79" s="9">
        <v>3</v>
      </c>
      <c r="T79" s="10">
        <v>1</v>
      </c>
      <c r="U79" s="7">
        <v>1</v>
      </c>
      <c r="V79" s="8">
        <v>1</v>
      </c>
      <c r="W79" s="9">
        <v>3</v>
      </c>
      <c r="X79" s="9">
        <v>1</v>
      </c>
      <c r="Y79" s="10">
        <v>1</v>
      </c>
      <c r="Z79" s="7">
        <v>1</v>
      </c>
      <c r="AA79" s="8">
        <v>1</v>
      </c>
      <c r="AB79" s="9">
        <v>1</v>
      </c>
      <c r="AC79" s="9">
        <v>1</v>
      </c>
      <c r="AD79" s="10">
        <v>1</v>
      </c>
      <c r="AE79" s="7">
        <v>1</v>
      </c>
      <c r="AF79" s="8"/>
      <c r="AG79" s="9"/>
      <c r="AH79" s="9"/>
      <c r="AI79" s="10"/>
      <c r="AJ79" s="7">
        <v>1</v>
      </c>
      <c r="AK79" s="8">
        <v>1</v>
      </c>
      <c r="AL79" s="9">
        <v>1</v>
      </c>
      <c r="AM79" s="9">
        <v>2</v>
      </c>
      <c r="AN79" s="10">
        <v>1</v>
      </c>
      <c r="AO79" s="7">
        <v>1</v>
      </c>
      <c r="AP79" s="8">
        <v>1</v>
      </c>
      <c r="AQ79" s="9">
        <v>1</v>
      </c>
      <c r="AR79" s="9">
        <v>1</v>
      </c>
      <c r="AS79" s="10">
        <v>1</v>
      </c>
      <c r="AT79" s="7">
        <v>1</v>
      </c>
      <c r="AU79" s="8">
        <v>1</v>
      </c>
      <c r="AV79" s="9">
        <v>1</v>
      </c>
      <c r="AW79" s="9">
        <v>1</v>
      </c>
      <c r="AX79" s="10">
        <v>2</v>
      </c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2</v>
      </c>
      <c r="C80" s="13">
        <v>1</v>
      </c>
      <c r="D80" s="13">
        <v>1</v>
      </c>
      <c r="E80" s="14">
        <v>2</v>
      </c>
      <c r="F80" s="11">
        <v>2</v>
      </c>
      <c r="G80" s="12">
        <v>1</v>
      </c>
      <c r="H80" s="13">
        <v>3</v>
      </c>
      <c r="I80" s="13">
        <v>2</v>
      </c>
      <c r="J80" s="14">
        <v>1</v>
      </c>
      <c r="K80" s="11">
        <v>2</v>
      </c>
      <c r="L80" s="12">
        <v>1</v>
      </c>
      <c r="M80" s="13">
        <v>1</v>
      </c>
      <c r="N80" s="13">
        <v>2</v>
      </c>
      <c r="O80" s="14">
        <v>2</v>
      </c>
      <c r="P80" s="11">
        <v>2</v>
      </c>
      <c r="Q80" s="12">
        <v>1</v>
      </c>
      <c r="R80" s="13">
        <v>2</v>
      </c>
      <c r="S80" s="13">
        <v>1</v>
      </c>
      <c r="T80" s="14">
        <v>2</v>
      </c>
      <c r="U80" s="11">
        <v>2</v>
      </c>
      <c r="V80" s="12">
        <v>1</v>
      </c>
      <c r="W80" s="13">
        <v>2</v>
      </c>
      <c r="X80" s="13">
        <v>2</v>
      </c>
      <c r="Y80" s="14">
        <v>2</v>
      </c>
      <c r="Z80" s="11">
        <v>2</v>
      </c>
      <c r="AA80" s="12">
        <v>1</v>
      </c>
      <c r="AB80" s="13">
        <v>1</v>
      </c>
      <c r="AC80" s="13">
        <v>1</v>
      </c>
      <c r="AD80" s="14">
        <v>1</v>
      </c>
      <c r="AE80" s="11">
        <v>2</v>
      </c>
      <c r="AF80" s="12"/>
      <c r="AG80" s="13"/>
      <c r="AH80" s="13"/>
      <c r="AI80" s="14"/>
      <c r="AJ80" s="11">
        <v>2</v>
      </c>
      <c r="AK80" s="12">
        <v>1</v>
      </c>
      <c r="AL80" s="13">
        <v>2</v>
      </c>
      <c r="AM80" s="13">
        <v>2</v>
      </c>
      <c r="AN80" s="14">
        <v>1</v>
      </c>
      <c r="AO80" s="11">
        <v>2</v>
      </c>
      <c r="AP80" s="12">
        <v>2</v>
      </c>
      <c r="AQ80" s="13">
        <v>1</v>
      </c>
      <c r="AR80" s="13">
        <v>1</v>
      </c>
      <c r="AS80" s="14">
        <v>2</v>
      </c>
      <c r="AT80" s="11">
        <v>2</v>
      </c>
      <c r="AU80" s="12">
        <v>2</v>
      </c>
      <c r="AV80" s="13">
        <v>2</v>
      </c>
      <c r="AW80" s="13">
        <v>2</v>
      </c>
      <c r="AX80" s="14">
        <v>1</v>
      </c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1</v>
      </c>
      <c r="D81" s="13">
        <v>1</v>
      </c>
      <c r="E81" s="14">
        <v>1</v>
      </c>
      <c r="F81" s="11">
        <v>3</v>
      </c>
      <c r="G81" s="12">
        <v>1</v>
      </c>
      <c r="H81" s="13">
        <v>1</v>
      </c>
      <c r="I81" s="13">
        <v>1</v>
      </c>
      <c r="J81" s="14">
        <v>1</v>
      </c>
      <c r="K81" s="11">
        <v>3</v>
      </c>
      <c r="L81" s="12">
        <v>1</v>
      </c>
      <c r="M81" s="13">
        <v>1</v>
      </c>
      <c r="N81" s="13">
        <v>1</v>
      </c>
      <c r="O81" s="14">
        <v>1</v>
      </c>
      <c r="P81" s="11">
        <v>3</v>
      </c>
      <c r="Q81" s="12">
        <v>1</v>
      </c>
      <c r="R81" s="13">
        <v>2</v>
      </c>
      <c r="S81" s="13">
        <v>1</v>
      </c>
      <c r="T81" s="14">
        <v>1</v>
      </c>
      <c r="U81" s="11">
        <v>3</v>
      </c>
      <c r="V81" s="12">
        <v>1</v>
      </c>
      <c r="W81" s="13">
        <v>1</v>
      </c>
      <c r="X81" s="13">
        <v>1</v>
      </c>
      <c r="Y81" s="14">
        <v>1</v>
      </c>
      <c r="Z81" s="11">
        <v>3</v>
      </c>
      <c r="AA81" s="12">
        <v>1</v>
      </c>
      <c r="AB81" s="13">
        <v>1</v>
      </c>
      <c r="AC81" s="13">
        <v>2</v>
      </c>
      <c r="AD81" s="14">
        <v>2</v>
      </c>
      <c r="AE81" s="11">
        <v>3</v>
      </c>
      <c r="AF81" s="12"/>
      <c r="AG81" s="13"/>
      <c r="AH81" s="13"/>
      <c r="AI81" s="14"/>
      <c r="AJ81" s="11">
        <v>3</v>
      </c>
      <c r="AK81" s="12">
        <v>2</v>
      </c>
      <c r="AL81" s="13">
        <v>2</v>
      </c>
      <c r="AM81" s="13">
        <v>2</v>
      </c>
      <c r="AN81" s="14">
        <v>1</v>
      </c>
      <c r="AO81" s="11">
        <v>3</v>
      </c>
      <c r="AP81" s="12">
        <v>2</v>
      </c>
      <c r="AQ81" s="13">
        <v>1</v>
      </c>
      <c r="AR81" s="13">
        <v>1</v>
      </c>
      <c r="AS81" s="14">
        <v>1</v>
      </c>
      <c r="AT81" s="11">
        <v>3</v>
      </c>
      <c r="AU81" s="12">
        <v>2</v>
      </c>
      <c r="AV81" s="13">
        <v>1</v>
      </c>
      <c r="AW81" s="13">
        <v>2</v>
      </c>
      <c r="AX81" s="14">
        <v>1</v>
      </c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2</v>
      </c>
      <c r="D82" s="13">
        <v>1</v>
      </c>
      <c r="E82" s="14">
        <v>2</v>
      </c>
      <c r="F82" s="11">
        <v>4</v>
      </c>
      <c r="G82" s="12">
        <v>3</v>
      </c>
      <c r="H82" s="13">
        <v>1</v>
      </c>
      <c r="I82" s="13">
        <v>3</v>
      </c>
      <c r="J82" s="14">
        <v>2</v>
      </c>
      <c r="K82" s="11">
        <v>4</v>
      </c>
      <c r="L82" s="12">
        <v>2</v>
      </c>
      <c r="M82" s="13">
        <v>1</v>
      </c>
      <c r="N82" s="13">
        <v>1</v>
      </c>
      <c r="O82" s="14">
        <v>2</v>
      </c>
      <c r="P82" s="11">
        <v>4</v>
      </c>
      <c r="Q82" s="12">
        <v>1</v>
      </c>
      <c r="R82" s="13">
        <v>2</v>
      </c>
      <c r="S82" s="13">
        <v>2</v>
      </c>
      <c r="T82" s="14">
        <v>2</v>
      </c>
      <c r="U82" s="11">
        <v>4</v>
      </c>
      <c r="V82" s="12">
        <v>1</v>
      </c>
      <c r="W82" s="13">
        <v>1</v>
      </c>
      <c r="X82" s="13">
        <v>1</v>
      </c>
      <c r="Y82" s="14">
        <v>1</v>
      </c>
      <c r="Z82" s="11">
        <v>4</v>
      </c>
      <c r="AA82" s="12">
        <v>4</v>
      </c>
      <c r="AB82" s="13">
        <v>2</v>
      </c>
      <c r="AC82" s="13">
        <v>2</v>
      </c>
      <c r="AD82" s="14">
        <v>1</v>
      </c>
      <c r="AE82" s="11">
        <v>4</v>
      </c>
      <c r="AF82" s="12"/>
      <c r="AG82" s="13"/>
      <c r="AH82" s="13"/>
      <c r="AI82" s="14"/>
      <c r="AJ82" s="11">
        <v>4</v>
      </c>
      <c r="AK82" s="12">
        <v>2</v>
      </c>
      <c r="AL82" s="13">
        <v>1</v>
      </c>
      <c r="AM82" s="13">
        <v>2</v>
      </c>
      <c r="AN82" s="14">
        <v>2</v>
      </c>
      <c r="AO82" s="11">
        <v>4</v>
      </c>
      <c r="AP82" s="12">
        <v>1</v>
      </c>
      <c r="AQ82" s="13">
        <v>2</v>
      </c>
      <c r="AR82" s="13">
        <v>3</v>
      </c>
      <c r="AS82" s="14">
        <v>7</v>
      </c>
      <c r="AT82" s="11">
        <v>4</v>
      </c>
      <c r="AU82" s="12">
        <v>1</v>
      </c>
      <c r="AV82" s="13">
        <v>1</v>
      </c>
      <c r="AW82" s="13">
        <v>1</v>
      </c>
      <c r="AX82" s="14">
        <v>3</v>
      </c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2</v>
      </c>
      <c r="C83" s="13">
        <v>1</v>
      </c>
      <c r="D83" s="13">
        <v>1</v>
      </c>
      <c r="E83" s="14">
        <v>1</v>
      </c>
      <c r="F83" s="11">
        <v>5</v>
      </c>
      <c r="G83" s="12">
        <v>1</v>
      </c>
      <c r="H83" s="13">
        <v>1</v>
      </c>
      <c r="I83" s="13">
        <v>1</v>
      </c>
      <c r="J83" s="14">
        <v>1</v>
      </c>
      <c r="K83" s="11">
        <v>5</v>
      </c>
      <c r="L83" s="12">
        <v>1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1</v>
      </c>
      <c r="S83" s="13">
        <v>1</v>
      </c>
      <c r="T83" s="14">
        <v>2</v>
      </c>
      <c r="U83" s="11">
        <v>5</v>
      </c>
      <c r="V83" s="12">
        <v>1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2</v>
      </c>
      <c r="AC83" s="13">
        <v>1</v>
      </c>
      <c r="AD83" s="14">
        <v>1</v>
      </c>
      <c r="AE83" s="11">
        <v>5</v>
      </c>
      <c r="AF83" s="12"/>
      <c r="AG83" s="13"/>
      <c r="AH83" s="13"/>
      <c r="AI83" s="14"/>
      <c r="AJ83" s="11">
        <v>5</v>
      </c>
      <c r="AK83" s="12">
        <v>1</v>
      </c>
      <c r="AL83" s="13">
        <v>1</v>
      </c>
      <c r="AM83" s="13">
        <v>1</v>
      </c>
      <c r="AN83" s="14">
        <v>1</v>
      </c>
      <c r="AO83" s="11">
        <v>5</v>
      </c>
      <c r="AP83" s="12">
        <v>2</v>
      </c>
      <c r="AQ83" s="13">
        <v>1</v>
      </c>
      <c r="AR83" s="13">
        <v>1</v>
      </c>
      <c r="AS83" s="14">
        <v>1</v>
      </c>
      <c r="AT83" s="11">
        <v>5</v>
      </c>
      <c r="AU83" s="12">
        <v>1</v>
      </c>
      <c r="AV83" s="13">
        <v>2</v>
      </c>
      <c r="AW83" s="13">
        <v>3</v>
      </c>
      <c r="AX83" s="14">
        <v>2</v>
      </c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1</v>
      </c>
      <c r="D84" s="13">
        <v>1</v>
      </c>
      <c r="E84" s="14">
        <v>1</v>
      </c>
      <c r="F84" s="11">
        <v>6</v>
      </c>
      <c r="G84" s="12">
        <v>1</v>
      </c>
      <c r="H84" s="13">
        <v>1</v>
      </c>
      <c r="I84" s="13">
        <v>1</v>
      </c>
      <c r="J84" s="14">
        <v>1</v>
      </c>
      <c r="K84" s="11">
        <v>6</v>
      </c>
      <c r="L84" s="12">
        <v>3</v>
      </c>
      <c r="M84" s="13">
        <v>1</v>
      </c>
      <c r="N84" s="13">
        <v>1</v>
      </c>
      <c r="O84" s="14">
        <v>2</v>
      </c>
      <c r="P84" s="11">
        <v>6</v>
      </c>
      <c r="Q84" s="12">
        <v>2</v>
      </c>
      <c r="R84" s="13">
        <v>2</v>
      </c>
      <c r="S84" s="13">
        <v>1</v>
      </c>
      <c r="T84" s="14">
        <v>1</v>
      </c>
      <c r="U84" s="11">
        <v>6</v>
      </c>
      <c r="V84" s="12">
        <v>1</v>
      </c>
      <c r="W84" s="13">
        <v>1</v>
      </c>
      <c r="X84" s="13">
        <v>1</v>
      </c>
      <c r="Y84" s="14">
        <v>1</v>
      </c>
      <c r="Z84" s="11">
        <v>6</v>
      </c>
      <c r="AA84" s="12">
        <v>1</v>
      </c>
      <c r="AB84" s="13">
        <v>4</v>
      </c>
      <c r="AC84" s="13">
        <v>2</v>
      </c>
      <c r="AD84" s="14">
        <v>1</v>
      </c>
      <c r="AE84" s="11">
        <v>6</v>
      </c>
      <c r="AF84" s="12"/>
      <c r="AG84" s="13"/>
      <c r="AH84" s="13"/>
      <c r="AI84" s="14"/>
      <c r="AJ84" s="11">
        <v>6</v>
      </c>
      <c r="AK84" s="12">
        <v>1</v>
      </c>
      <c r="AL84" s="13">
        <v>1</v>
      </c>
      <c r="AM84" s="13">
        <v>1</v>
      </c>
      <c r="AN84" s="14">
        <v>1</v>
      </c>
      <c r="AO84" s="11">
        <v>6</v>
      </c>
      <c r="AP84" s="12">
        <v>1</v>
      </c>
      <c r="AQ84" s="13">
        <v>1</v>
      </c>
      <c r="AR84" s="13">
        <v>1</v>
      </c>
      <c r="AS84" s="14">
        <v>3</v>
      </c>
      <c r="AT84" s="11">
        <v>6</v>
      </c>
      <c r="AU84" s="12">
        <v>1</v>
      </c>
      <c r="AV84" s="13">
        <v>1</v>
      </c>
      <c r="AW84" s="13">
        <v>2</v>
      </c>
      <c r="AX84" s="14">
        <v>1</v>
      </c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1</v>
      </c>
      <c r="D85" s="13">
        <v>1</v>
      </c>
      <c r="E85" s="14">
        <v>1</v>
      </c>
      <c r="F85" s="11">
        <v>7</v>
      </c>
      <c r="G85" s="12">
        <v>1</v>
      </c>
      <c r="H85" s="13">
        <v>1</v>
      </c>
      <c r="I85" s="13">
        <v>1</v>
      </c>
      <c r="J85" s="14">
        <v>1</v>
      </c>
      <c r="K85" s="11">
        <v>7</v>
      </c>
      <c r="L85" s="12">
        <v>2</v>
      </c>
      <c r="M85" s="13">
        <v>1</v>
      </c>
      <c r="N85" s="13">
        <v>1</v>
      </c>
      <c r="O85" s="14">
        <v>1</v>
      </c>
      <c r="P85" s="11">
        <v>7</v>
      </c>
      <c r="Q85" s="12">
        <v>2</v>
      </c>
      <c r="R85" s="13">
        <v>1</v>
      </c>
      <c r="S85" s="13">
        <v>1</v>
      </c>
      <c r="T85" s="14">
        <v>1</v>
      </c>
      <c r="U85" s="11">
        <v>7</v>
      </c>
      <c r="V85" s="12">
        <v>1</v>
      </c>
      <c r="W85" s="13">
        <v>2</v>
      </c>
      <c r="X85" s="13">
        <v>1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1</v>
      </c>
      <c r="AE85" s="11">
        <v>7</v>
      </c>
      <c r="AF85" s="12"/>
      <c r="AG85" s="13"/>
      <c r="AH85" s="13"/>
      <c r="AI85" s="14"/>
      <c r="AJ85" s="11">
        <v>7</v>
      </c>
      <c r="AK85" s="12">
        <v>2</v>
      </c>
      <c r="AL85" s="13">
        <v>2</v>
      </c>
      <c r="AM85" s="13">
        <v>1</v>
      </c>
      <c r="AN85" s="14">
        <v>2</v>
      </c>
      <c r="AO85" s="11">
        <v>7</v>
      </c>
      <c r="AP85" s="12">
        <v>1</v>
      </c>
      <c r="AQ85" s="13">
        <v>1</v>
      </c>
      <c r="AR85" s="13">
        <v>2</v>
      </c>
      <c r="AS85" s="14">
        <v>2</v>
      </c>
      <c r="AT85" s="11">
        <v>7</v>
      </c>
      <c r="AU85" s="12">
        <v>2</v>
      </c>
      <c r="AV85" s="13">
        <v>2</v>
      </c>
      <c r="AW85" s="13">
        <v>2</v>
      </c>
      <c r="AX85" s="14">
        <v>2</v>
      </c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1</v>
      </c>
      <c r="E86" s="14">
        <v>1</v>
      </c>
      <c r="F86" s="11">
        <v>8</v>
      </c>
      <c r="G86" s="12">
        <v>2</v>
      </c>
      <c r="H86" s="13">
        <v>1</v>
      </c>
      <c r="I86" s="13">
        <v>1</v>
      </c>
      <c r="J86" s="14">
        <v>1</v>
      </c>
      <c r="K86" s="11">
        <v>8</v>
      </c>
      <c r="L86" s="12">
        <v>2</v>
      </c>
      <c r="M86" s="13">
        <v>1</v>
      </c>
      <c r="N86" s="13">
        <v>1</v>
      </c>
      <c r="O86" s="14">
        <v>1</v>
      </c>
      <c r="P86" s="11">
        <v>8</v>
      </c>
      <c r="Q86" s="12">
        <v>1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1</v>
      </c>
      <c r="X86" s="13">
        <v>1</v>
      </c>
      <c r="Y86" s="14">
        <v>1</v>
      </c>
      <c r="Z86" s="11">
        <v>8</v>
      </c>
      <c r="AA86" s="12">
        <v>1</v>
      </c>
      <c r="AB86" s="13">
        <v>1</v>
      </c>
      <c r="AC86" s="13">
        <v>1</v>
      </c>
      <c r="AD86" s="14">
        <v>2</v>
      </c>
      <c r="AE86" s="11">
        <v>8</v>
      </c>
      <c r="AF86" s="12"/>
      <c r="AG86" s="13"/>
      <c r="AH86" s="13"/>
      <c r="AI86" s="14"/>
      <c r="AJ86" s="11">
        <v>8</v>
      </c>
      <c r="AK86" s="12">
        <v>1</v>
      </c>
      <c r="AL86" s="13">
        <v>1</v>
      </c>
      <c r="AM86" s="13">
        <v>1</v>
      </c>
      <c r="AN86" s="14">
        <v>1</v>
      </c>
      <c r="AO86" s="11">
        <v>8</v>
      </c>
      <c r="AP86" s="12">
        <v>1</v>
      </c>
      <c r="AQ86" s="13">
        <v>1</v>
      </c>
      <c r="AR86" s="13">
        <v>1</v>
      </c>
      <c r="AS86" s="14">
        <v>1</v>
      </c>
      <c r="AT86" s="11">
        <v>8</v>
      </c>
      <c r="AU86" s="12">
        <v>1</v>
      </c>
      <c r="AV86" s="13">
        <v>1</v>
      </c>
      <c r="AW86" s="13">
        <v>1</v>
      </c>
      <c r="AX86" s="14">
        <v>1</v>
      </c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1</v>
      </c>
      <c r="C87" s="13">
        <v>1</v>
      </c>
      <c r="D87" s="13">
        <v>1</v>
      </c>
      <c r="E87" s="14">
        <v>1</v>
      </c>
      <c r="F87" s="11">
        <v>9</v>
      </c>
      <c r="G87" s="12">
        <v>4</v>
      </c>
      <c r="H87" s="13">
        <v>1</v>
      </c>
      <c r="I87" s="13">
        <v>5</v>
      </c>
      <c r="J87" s="14">
        <v>3</v>
      </c>
      <c r="K87" s="11">
        <v>9</v>
      </c>
      <c r="L87" s="12">
        <v>1</v>
      </c>
      <c r="M87" s="13">
        <v>2</v>
      </c>
      <c r="N87" s="13">
        <v>1</v>
      </c>
      <c r="O87" s="14">
        <v>1</v>
      </c>
      <c r="P87" s="11">
        <v>9</v>
      </c>
      <c r="Q87" s="12">
        <v>1</v>
      </c>
      <c r="R87" s="13">
        <v>1</v>
      </c>
      <c r="S87" s="13">
        <v>1</v>
      </c>
      <c r="T87" s="14">
        <v>1</v>
      </c>
      <c r="U87" s="11">
        <v>9</v>
      </c>
      <c r="V87" s="12">
        <v>1</v>
      </c>
      <c r="W87" s="13">
        <v>1</v>
      </c>
      <c r="X87" s="13">
        <v>1</v>
      </c>
      <c r="Y87" s="14">
        <v>1</v>
      </c>
      <c r="Z87" s="11">
        <v>9</v>
      </c>
      <c r="AA87" s="12">
        <v>2</v>
      </c>
      <c r="AB87" s="13">
        <v>1</v>
      </c>
      <c r="AC87" s="13">
        <v>2</v>
      </c>
      <c r="AD87" s="14">
        <v>1</v>
      </c>
      <c r="AE87" s="11">
        <v>9</v>
      </c>
      <c r="AF87" s="12"/>
      <c r="AG87" s="13"/>
      <c r="AH87" s="13"/>
      <c r="AI87" s="14"/>
      <c r="AJ87" s="11">
        <v>9</v>
      </c>
      <c r="AK87" s="12">
        <v>4</v>
      </c>
      <c r="AL87" s="13">
        <v>1</v>
      </c>
      <c r="AM87" s="13">
        <v>1</v>
      </c>
      <c r="AN87" s="14">
        <v>1</v>
      </c>
      <c r="AO87" s="11">
        <v>9</v>
      </c>
      <c r="AP87" s="12">
        <v>2</v>
      </c>
      <c r="AQ87" s="13">
        <v>3</v>
      </c>
      <c r="AR87" s="13">
        <v>1</v>
      </c>
      <c r="AS87" s="14">
        <v>1</v>
      </c>
      <c r="AT87" s="11">
        <v>9</v>
      </c>
      <c r="AU87" s="12">
        <v>1</v>
      </c>
      <c r="AV87" s="13">
        <v>1</v>
      </c>
      <c r="AW87" s="13">
        <v>1</v>
      </c>
      <c r="AX87" s="14">
        <v>2</v>
      </c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1</v>
      </c>
      <c r="E88" s="14">
        <v>2</v>
      </c>
      <c r="F88" s="11">
        <v>10</v>
      </c>
      <c r="G88" s="12">
        <v>1</v>
      </c>
      <c r="H88" s="13">
        <v>1</v>
      </c>
      <c r="I88" s="13">
        <v>1</v>
      </c>
      <c r="J88" s="14">
        <v>2</v>
      </c>
      <c r="K88" s="11">
        <v>10</v>
      </c>
      <c r="L88" s="12">
        <v>2</v>
      </c>
      <c r="M88" s="13">
        <v>2</v>
      </c>
      <c r="N88" s="13">
        <v>3</v>
      </c>
      <c r="O88" s="14">
        <v>1</v>
      </c>
      <c r="P88" s="11">
        <v>10</v>
      </c>
      <c r="Q88" s="12">
        <v>1</v>
      </c>
      <c r="R88" s="13">
        <v>2</v>
      </c>
      <c r="S88" s="13">
        <v>2</v>
      </c>
      <c r="T88" s="14">
        <v>2</v>
      </c>
      <c r="U88" s="11">
        <v>10</v>
      </c>
      <c r="V88" s="12">
        <v>2</v>
      </c>
      <c r="W88" s="13">
        <v>2</v>
      </c>
      <c r="X88" s="13">
        <v>1</v>
      </c>
      <c r="Y88" s="14">
        <v>1</v>
      </c>
      <c r="Z88" s="11">
        <v>10</v>
      </c>
      <c r="AA88" s="12">
        <v>1</v>
      </c>
      <c r="AB88" s="13">
        <v>1</v>
      </c>
      <c r="AC88" s="13">
        <v>1</v>
      </c>
      <c r="AD88" s="14">
        <v>1</v>
      </c>
      <c r="AE88" s="11">
        <v>10</v>
      </c>
      <c r="AF88" s="12"/>
      <c r="AG88" s="13"/>
      <c r="AH88" s="13"/>
      <c r="AI88" s="14"/>
      <c r="AJ88" s="11">
        <v>10</v>
      </c>
      <c r="AK88" s="12">
        <v>2</v>
      </c>
      <c r="AL88" s="13">
        <v>2</v>
      </c>
      <c r="AM88" s="13">
        <v>2</v>
      </c>
      <c r="AN88" s="14">
        <v>2</v>
      </c>
      <c r="AO88" s="11">
        <v>10</v>
      </c>
      <c r="AP88" s="12">
        <v>1</v>
      </c>
      <c r="AQ88" s="13">
        <v>2</v>
      </c>
      <c r="AR88" s="13">
        <v>1</v>
      </c>
      <c r="AS88" s="14">
        <v>2</v>
      </c>
      <c r="AT88" s="11">
        <v>10</v>
      </c>
      <c r="AU88" s="12">
        <v>1</v>
      </c>
      <c r="AV88" s="13">
        <v>2</v>
      </c>
      <c r="AW88" s="13">
        <v>2</v>
      </c>
      <c r="AX88" s="14">
        <v>2</v>
      </c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1</v>
      </c>
      <c r="J89" s="14">
        <v>1</v>
      </c>
      <c r="K89" s="11">
        <v>11</v>
      </c>
      <c r="L89" s="12">
        <v>1</v>
      </c>
      <c r="M89" s="13">
        <v>1</v>
      </c>
      <c r="N89" s="13">
        <v>1</v>
      </c>
      <c r="O89" s="14">
        <v>1</v>
      </c>
      <c r="P89" s="11">
        <v>11</v>
      </c>
      <c r="Q89" s="12">
        <v>4</v>
      </c>
      <c r="R89" s="13">
        <v>3</v>
      </c>
      <c r="S89" s="13">
        <v>1</v>
      </c>
      <c r="T89" s="14">
        <v>2</v>
      </c>
      <c r="U89" s="11">
        <v>11</v>
      </c>
      <c r="V89" s="12">
        <v>1</v>
      </c>
      <c r="W89" s="13">
        <v>1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3</v>
      </c>
      <c r="AD89" s="14">
        <v>1</v>
      </c>
      <c r="AE89" s="11">
        <v>11</v>
      </c>
      <c r="AF89" s="12"/>
      <c r="AG89" s="13"/>
      <c r="AH89" s="13"/>
      <c r="AI89" s="14"/>
      <c r="AJ89" s="11">
        <v>11</v>
      </c>
      <c r="AK89" s="12">
        <v>1</v>
      </c>
      <c r="AL89" s="13">
        <v>2</v>
      </c>
      <c r="AM89" s="13">
        <v>1</v>
      </c>
      <c r="AN89" s="14">
        <v>1</v>
      </c>
      <c r="AO89" s="11">
        <v>11</v>
      </c>
      <c r="AP89" s="12">
        <v>2</v>
      </c>
      <c r="AQ89" s="13">
        <v>2</v>
      </c>
      <c r="AR89" s="13">
        <v>1</v>
      </c>
      <c r="AS89" s="14">
        <v>1</v>
      </c>
      <c r="AT89" s="11">
        <v>11</v>
      </c>
      <c r="AU89" s="12">
        <v>2</v>
      </c>
      <c r="AV89" s="13">
        <v>1</v>
      </c>
      <c r="AW89" s="13">
        <v>1</v>
      </c>
      <c r="AX89" s="14">
        <v>3</v>
      </c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1</v>
      </c>
      <c r="E90" s="14">
        <v>1</v>
      </c>
      <c r="F90" s="11">
        <v>12</v>
      </c>
      <c r="G90" s="12">
        <v>1</v>
      </c>
      <c r="H90" s="13">
        <v>1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1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1</v>
      </c>
      <c r="W90" s="13">
        <v>1</v>
      </c>
      <c r="X90" s="13">
        <v>1</v>
      </c>
      <c r="Y90" s="14">
        <v>2</v>
      </c>
      <c r="Z90" s="11">
        <v>12</v>
      </c>
      <c r="AA90" s="12">
        <v>1</v>
      </c>
      <c r="AB90" s="13">
        <v>2</v>
      </c>
      <c r="AC90" s="13">
        <v>1</v>
      </c>
      <c r="AD90" s="14">
        <v>1</v>
      </c>
      <c r="AE90" s="11">
        <v>12</v>
      </c>
      <c r="AF90" s="12"/>
      <c r="AG90" s="13"/>
      <c r="AH90" s="13"/>
      <c r="AI90" s="14"/>
      <c r="AJ90" s="11">
        <v>12</v>
      </c>
      <c r="AK90" s="12">
        <v>1</v>
      </c>
      <c r="AL90" s="13">
        <v>1</v>
      </c>
      <c r="AM90" s="13">
        <v>1</v>
      </c>
      <c r="AN90" s="14">
        <v>1</v>
      </c>
      <c r="AO90" s="11">
        <v>12</v>
      </c>
      <c r="AP90" s="12">
        <v>4</v>
      </c>
      <c r="AQ90" s="13">
        <v>1</v>
      </c>
      <c r="AR90" s="13">
        <v>1</v>
      </c>
      <c r="AS90" s="14">
        <v>1</v>
      </c>
      <c r="AT90" s="11">
        <v>12</v>
      </c>
      <c r="AU90" s="12">
        <v>3</v>
      </c>
      <c r="AV90" s="13">
        <v>1</v>
      </c>
      <c r="AW90" s="13">
        <v>1</v>
      </c>
      <c r="AX90" s="14">
        <v>1</v>
      </c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1</v>
      </c>
      <c r="C91" s="13">
        <v>1</v>
      </c>
      <c r="D91" s="13">
        <v>3</v>
      </c>
      <c r="E91" s="14">
        <v>2</v>
      </c>
      <c r="F91" s="11">
        <v>13</v>
      </c>
      <c r="G91" s="12">
        <v>2</v>
      </c>
      <c r="H91" s="13">
        <v>2</v>
      </c>
      <c r="I91" s="13">
        <v>2</v>
      </c>
      <c r="J91" s="14">
        <v>3</v>
      </c>
      <c r="K91" s="11">
        <v>13</v>
      </c>
      <c r="L91" s="12">
        <v>3</v>
      </c>
      <c r="M91" s="13">
        <v>2</v>
      </c>
      <c r="N91" s="13">
        <v>2</v>
      </c>
      <c r="O91" s="14">
        <v>2</v>
      </c>
      <c r="P91" s="11">
        <v>13</v>
      </c>
      <c r="Q91" s="12">
        <v>2</v>
      </c>
      <c r="R91" s="13">
        <v>1</v>
      </c>
      <c r="S91" s="13">
        <v>2</v>
      </c>
      <c r="T91" s="14">
        <v>3</v>
      </c>
      <c r="U91" s="11">
        <v>13</v>
      </c>
      <c r="V91" s="12">
        <v>1</v>
      </c>
      <c r="W91" s="13">
        <v>2</v>
      </c>
      <c r="X91" s="13">
        <v>1</v>
      </c>
      <c r="Y91" s="14">
        <v>1</v>
      </c>
      <c r="Z91" s="11">
        <v>13</v>
      </c>
      <c r="AA91" s="12">
        <v>1</v>
      </c>
      <c r="AB91" s="13">
        <v>2</v>
      </c>
      <c r="AC91" s="13">
        <v>2</v>
      </c>
      <c r="AD91" s="14">
        <v>3</v>
      </c>
      <c r="AE91" s="11">
        <v>13</v>
      </c>
      <c r="AF91" s="12"/>
      <c r="AG91" s="13"/>
      <c r="AH91" s="13"/>
      <c r="AI91" s="14"/>
      <c r="AJ91" s="11">
        <v>13</v>
      </c>
      <c r="AK91" s="12">
        <v>2</v>
      </c>
      <c r="AL91" s="13">
        <v>2</v>
      </c>
      <c r="AM91" s="13">
        <v>3</v>
      </c>
      <c r="AN91" s="14">
        <v>2</v>
      </c>
      <c r="AO91" s="11">
        <v>13</v>
      </c>
      <c r="AP91" s="12">
        <v>2</v>
      </c>
      <c r="AQ91" s="13">
        <v>2</v>
      </c>
      <c r="AR91" s="13">
        <v>3</v>
      </c>
      <c r="AS91" s="14">
        <v>2</v>
      </c>
      <c r="AT91" s="11">
        <v>13</v>
      </c>
      <c r="AU91" s="12">
        <v>2</v>
      </c>
      <c r="AV91" s="13">
        <v>1</v>
      </c>
      <c r="AW91" s="13">
        <v>2</v>
      </c>
      <c r="AX91" s="14">
        <v>2</v>
      </c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2</v>
      </c>
      <c r="E92" s="14">
        <v>1</v>
      </c>
      <c r="F92" s="11">
        <v>14</v>
      </c>
      <c r="G92" s="12">
        <v>3</v>
      </c>
      <c r="H92" s="13">
        <v>1</v>
      </c>
      <c r="I92" s="13">
        <v>2</v>
      </c>
      <c r="J92" s="14">
        <v>1</v>
      </c>
      <c r="K92" s="11">
        <v>14</v>
      </c>
      <c r="L92" s="12">
        <v>2</v>
      </c>
      <c r="M92" s="13">
        <v>2</v>
      </c>
      <c r="N92" s="13">
        <v>1</v>
      </c>
      <c r="O92" s="14">
        <v>2</v>
      </c>
      <c r="P92" s="11">
        <v>14</v>
      </c>
      <c r="Q92" s="12">
        <v>1</v>
      </c>
      <c r="R92" s="13">
        <v>1</v>
      </c>
      <c r="S92" s="13">
        <v>1</v>
      </c>
      <c r="T92" s="14">
        <v>2</v>
      </c>
      <c r="U92" s="11">
        <v>14</v>
      </c>
      <c r="V92" s="12">
        <v>2</v>
      </c>
      <c r="W92" s="13">
        <v>2</v>
      </c>
      <c r="X92" s="13">
        <v>2</v>
      </c>
      <c r="Y92" s="14">
        <v>2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/>
      <c r="AG92" s="13"/>
      <c r="AH92" s="13"/>
      <c r="AI92" s="14"/>
      <c r="AJ92" s="11">
        <v>14</v>
      </c>
      <c r="AK92" s="12">
        <v>3</v>
      </c>
      <c r="AL92" s="13">
        <v>3</v>
      </c>
      <c r="AM92" s="13">
        <v>2</v>
      </c>
      <c r="AN92" s="14">
        <v>1</v>
      </c>
      <c r="AO92" s="11">
        <v>14</v>
      </c>
      <c r="AP92" s="12">
        <v>2</v>
      </c>
      <c r="AQ92" s="13">
        <v>1</v>
      </c>
      <c r="AR92" s="13">
        <v>2</v>
      </c>
      <c r="AS92" s="14">
        <v>3</v>
      </c>
      <c r="AT92" s="11">
        <v>14</v>
      </c>
      <c r="AU92" s="12">
        <v>2</v>
      </c>
      <c r="AV92" s="13">
        <v>2</v>
      </c>
      <c r="AW92" s="13">
        <v>2</v>
      </c>
      <c r="AX92" s="14">
        <v>2</v>
      </c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1</v>
      </c>
      <c r="D93" s="13">
        <v>1</v>
      </c>
      <c r="E93" s="14">
        <v>1</v>
      </c>
      <c r="F93" s="11">
        <v>15</v>
      </c>
      <c r="G93" s="12">
        <v>1</v>
      </c>
      <c r="H93" s="13">
        <v>1</v>
      </c>
      <c r="I93" s="13">
        <v>1</v>
      </c>
      <c r="J93" s="14">
        <v>1</v>
      </c>
      <c r="K93" s="11">
        <v>15</v>
      </c>
      <c r="L93" s="12">
        <v>2</v>
      </c>
      <c r="M93" s="13">
        <v>1</v>
      </c>
      <c r="N93" s="13">
        <v>1</v>
      </c>
      <c r="O93" s="14">
        <v>1</v>
      </c>
      <c r="P93" s="11">
        <v>15</v>
      </c>
      <c r="Q93" s="12">
        <v>1</v>
      </c>
      <c r="R93" s="13">
        <v>1</v>
      </c>
      <c r="S93" s="13">
        <v>2</v>
      </c>
      <c r="T93" s="14">
        <v>2</v>
      </c>
      <c r="U93" s="11">
        <v>15</v>
      </c>
      <c r="V93" s="12">
        <v>2</v>
      </c>
      <c r="W93" s="13">
        <v>1</v>
      </c>
      <c r="X93" s="13">
        <v>1</v>
      </c>
      <c r="Y93" s="14">
        <v>1</v>
      </c>
      <c r="Z93" s="11">
        <v>15</v>
      </c>
      <c r="AA93" s="12">
        <v>2</v>
      </c>
      <c r="AB93" s="13">
        <v>2</v>
      </c>
      <c r="AC93" s="13">
        <v>1</v>
      </c>
      <c r="AD93" s="14">
        <v>1</v>
      </c>
      <c r="AE93" s="11">
        <v>15</v>
      </c>
      <c r="AF93" s="12"/>
      <c r="AG93" s="13"/>
      <c r="AH93" s="13"/>
      <c r="AI93" s="14"/>
      <c r="AJ93" s="11">
        <v>15</v>
      </c>
      <c r="AK93" s="12">
        <v>2</v>
      </c>
      <c r="AL93" s="13">
        <v>2</v>
      </c>
      <c r="AM93" s="13">
        <v>3</v>
      </c>
      <c r="AN93" s="14">
        <v>2</v>
      </c>
      <c r="AO93" s="11">
        <v>15</v>
      </c>
      <c r="AP93" s="12">
        <v>1</v>
      </c>
      <c r="AQ93" s="13">
        <v>2</v>
      </c>
      <c r="AR93" s="13">
        <v>2</v>
      </c>
      <c r="AS93" s="14">
        <v>2</v>
      </c>
      <c r="AT93" s="11">
        <v>15</v>
      </c>
      <c r="AU93" s="12">
        <v>1</v>
      </c>
      <c r="AV93" s="13">
        <v>2</v>
      </c>
      <c r="AW93" s="13">
        <v>2</v>
      </c>
      <c r="AX93" s="14">
        <v>1</v>
      </c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1</v>
      </c>
      <c r="D94" s="13">
        <v>2</v>
      </c>
      <c r="E94" s="14">
        <v>1</v>
      </c>
      <c r="F94" s="11">
        <v>16</v>
      </c>
      <c r="G94" s="12">
        <v>1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1</v>
      </c>
      <c r="N94" s="13">
        <v>1</v>
      </c>
      <c r="O94" s="14">
        <v>1</v>
      </c>
      <c r="P94" s="11">
        <v>16</v>
      </c>
      <c r="Q94" s="12">
        <v>1</v>
      </c>
      <c r="R94" s="13">
        <v>1</v>
      </c>
      <c r="S94" s="13">
        <v>1</v>
      </c>
      <c r="T94" s="14">
        <v>1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1</v>
      </c>
      <c r="AB94" s="13">
        <v>1</v>
      </c>
      <c r="AC94" s="13">
        <v>1</v>
      </c>
      <c r="AD94" s="14">
        <v>1</v>
      </c>
      <c r="AE94" s="11">
        <v>16</v>
      </c>
      <c r="AF94" s="12"/>
      <c r="AG94" s="13"/>
      <c r="AH94" s="13"/>
      <c r="AI94" s="14"/>
      <c r="AJ94" s="11">
        <v>16</v>
      </c>
      <c r="AK94" s="12">
        <v>1</v>
      </c>
      <c r="AL94" s="13">
        <v>1</v>
      </c>
      <c r="AM94" s="13">
        <v>4</v>
      </c>
      <c r="AN94" s="14">
        <v>1</v>
      </c>
      <c r="AO94" s="11">
        <v>16</v>
      </c>
      <c r="AP94" s="12">
        <v>1</v>
      </c>
      <c r="AQ94" s="13">
        <v>1</v>
      </c>
      <c r="AR94" s="13">
        <v>1</v>
      </c>
      <c r="AS94" s="14">
        <v>1</v>
      </c>
      <c r="AT94" s="11">
        <v>16</v>
      </c>
      <c r="AU94" s="12">
        <v>1</v>
      </c>
      <c r="AV94" s="13">
        <v>1</v>
      </c>
      <c r="AW94" s="13">
        <v>1</v>
      </c>
      <c r="AX94" s="14">
        <v>1</v>
      </c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2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1</v>
      </c>
      <c r="N95" s="13">
        <v>1</v>
      </c>
      <c r="O95" s="14">
        <v>1</v>
      </c>
      <c r="P95" s="11">
        <v>17</v>
      </c>
      <c r="Q95" s="12">
        <v>1</v>
      </c>
      <c r="R95" s="13">
        <v>3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/>
      <c r="AG95" s="13"/>
      <c r="AH95" s="13"/>
      <c r="AI95" s="14"/>
      <c r="AJ95" s="11">
        <v>17</v>
      </c>
      <c r="AK95" s="12">
        <v>2</v>
      </c>
      <c r="AL95" s="13">
        <v>1</v>
      </c>
      <c r="AM95" s="13">
        <v>1</v>
      </c>
      <c r="AN95" s="14">
        <v>1</v>
      </c>
      <c r="AO95" s="11">
        <v>17</v>
      </c>
      <c r="AP95" s="12">
        <v>1</v>
      </c>
      <c r="AQ95" s="13">
        <v>2</v>
      </c>
      <c r="AR95" s="13">
        <v>2</v>
      </c>
      <c r="AS95" s="14">
        <v>1</v>
      </c>
      <c r="AT95" s="11">
        <v>17</v>
      </c>
      <c r="AU95" s="12">
        <v>1</v>
      </c>
      <c r="AV95" s="13">
        <v>1</v>
      </c>
      <c r="AW95" s="13">
        <v>1</v>
      </c>
      <c r="AX95" s="14">
        <v>1</v>
      </c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1</v>
      </c>
      <c r="C96" s="17">
        <v>1</v>
      </c>
      <c r="D96" s="17">
        <v>1</v>
      </c>
      <c r="E96" s="18">
        <v>1</v>
      </c>
      <c r="F96" s="15">
        <v>18</v>
      </c>
      <c r="G96" s="16">
        <v>2</v>
      </c>
      <c r="H96" s="17">
        <v>2</v>
      </c>
      <c r="I96" s="17">
        <v>1</v>
      </c>
      <c r="J96" s="18">
        <v>1</v>
      </c>
      <c r="K96" s="15">
        <v>18</v>
      </c>
      <c r="L96" s="16">
        <v>1</v>
      </c>
      <c r="M96" s="17">
        <v>2</v>
      </c>
      <c r="N96" s="17">
        <v>1</v>
      </c>
      <c r="O96" s="18">
        <v>1</v>
      </c>
      <c r="P96" s="15">
        <v>18</v>
      </c>
      <c r="Q96" s="16">
        <v>1</v>
      </c>
      <c r="R96" s="17">
        <v>2</v>
      </c>
      <c r="S96" s="17">
        <v>1</v>
      </c>
      <c r="T96" s="18">
        <v>2</v>
      </c>
      <c r="U96" s="15">
        <v>18</v>
      </c>
      <c r="V96" s="16">
        <v>2</v>
      </c>
      <c r="W96" s="17">
        <v>1</v>
      </c>
      <c r="X96" s="17">
        <v>1</v>
      </c>
      <c r="Y96" s="18">
        <v>1</v>
      </c>
      <c r="Z96" s="15">
        <v>18</v>
      </c>
      <c r="AA96" s="16">
        <v>2</v>
      </c>
      <c r="AB96" s="17">
        <v>2</v>
      </c>
      <c r="AC96" s="17">
        <v>2</v>
      </c>
      <c r="AD96" s="18">
        <v>2</v>
      </c>
      <c r="AE96" s="15">
        <v>18</v>
      </c>
      <c r="AF96" s="16"/>
      <c r="AG96" s="17"/>
      <c r="AH96" s="17"/>
      <c r="AI96" s="18"/>
      <c r="AJ96" s="15">
        <v>18</v>
      </c>
      <c r="AK96" s="16">
        <v>2</v>
      </c>
      <c r="AL96" s="17">
        <v>2</v>
      </c>
      <c r="AM96" s="17">
        <v>2</v>
      </c>
      <c r="AN96" s="18">
        <v>2</v>
      </c>
      <c r="AO96" s="15">
        <v>18</v>
      </c>
      <c r="AP96" s="16">
        <v>2</v>
      </c>
      <c r="AQ96" s="17">
        <v>2</v>
      </c>
      <c r="AR96" s="17">
        <v>2</v>
      </c>
      <c r="AS96" s="18">
        <v>1</v>
      </c>
      <c r="AT96" s="15">
        <v>18</v>
      </c>
      <c r="AU96" s="16">
        <v>1</v>
      </c>
      <c r="AV96" s="17">
        <v>1</v>
      </c>
      <c r="AW96" s="17">
        <v>1</v>
      </c>
      <c r="AX96" s="18">
        <v>2</v>
      </c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110</v>
      </c>
      <c r="B97" s="19">
        <f>SUM(B79:B96)</f>
        <v>22</v>
      </c>
      <c r="C97" s="20">
        <f>SUM(C79:C96)</f>
        <v>21</v>
      </c>
      <c r="D97" s="20">
        <f>SUM(D79:D96)</f>
        <v>23</v>
      </c>
      <c r="E97" s="21">
        <f>SUM(E79:E96)</f>
        <v>22</v>
      </c>
      <c r="F97" s="3" t="s">
        <v>110</v>
      </c>
      <c r="G97" s="19">
        <f>SUM(G79:G96)</f>
        <v>30</v>
      </c>
      <c r="H97" s="20">
        <f>SUM(H79:H96)</f>
        <v>23</v>
      </c>
      <c r="I97" s="20">
        <f>SUM(I79:I96)</f>
        <v>28</v>
      </c>
      <c r="J97" s="21">
        <f>SUM(J79:J96)</f>
        <v>24</v>
      </c>
      <c r="K97" s="3" t="s">
        <v>110</v>
      </c>
      <c r="L97" s="19">
        <f>SUM(L79:L96)</f>
        <v>29</v>
      </c>
      <c r="M97" s="20">
        <f>SUM(M79:M96)</f>
        <v>24</v>
      </c>
      <c r="N97" s="20">
        <f>SUM(N79:N96)</f>
        <v>22</v>
      </c>
      <c r="O97" s="21">
        <f>SUM(O79:O96)</f>
        <v>23</v>
      </c>
      <c r="P97" s="3" t="s">
        <v>110</v>
      </c>
      <c r="Q97" s="19">
        <f>SUM(Q79:Q96)</f>
        <v>28</v>
      </c>
      <c r="R97" s="20">
        <f>SUM(R79:R96)</f>
        <v>28</v>
      </c>
      <c r="S97" s="20">
        <f>SUM(S79:S96)</f>
        <v>24</v>
      </c>
      <c r="T97" s="21">
        <f>SUM(T79:T96)</f>
        <v>28</v>
      </c>
      <c r="U97" s="3" t="s">
        <v>110</v>
      </c>
      <c r="V97" s="19">
        <f>SUM(V79:V96)</f>
        <v>22</v>
      </c>
      <c r="W97" s="20">
        <f>SUM(W79:W96)</f>
        <v>25</v>
      </c>
      <c r="X97" s="20">
        <f>SUM(X79:X96)</f>
        <v>20</v>
      </c>
      <c r="Y97" s="21">
        <f>SUM(Y79:Y96)</f>
        <v>21</v>
      </c>
      <c r="Z97" s="3" t="s">
        <v>110</v>
      </c>
      <c r="AA97" s="19">
        <f>SUM(AA79:AA96)</f>
        <v>24</v>
      </c>
      <c r="AB97" s="20">
        <f>SUM(AB79:AB96)</f>
        <v>27</v>
      </c>
      <c r="AC97" s="20">
        <f>SUM(AC79:AC96)</f>
        <v>26</v>
      </c>
      <c r="AD97" s="21">
        <f>SUM(AD79:AD96)</f>
        <v>23</v>
      </c>
      <c r="AE97" s="3" t="s">
        <v>110</v>
      </c>
      <c r="AF97" s="19">
        <f>SUM(AF79:AF96)</f>
        <v>0</v>
      </c>
      <c r="AG97" s="20">
        <f>SUM(AG79:AG96)</f>
        <v>0</v>
      </c>
      <c r="AH97" s="20">
        <f>SUM(AH79:AH96)</f>
        <v>0</v>
      </c>
      <c r="AI97" s="21">
        <f>SUM(AI79:AI96)</f>
        <v>0</v>
      </c>
      <c r="AJ97" s="3" t="s">
        <v>110</v>
      </c>
      <c r="AK97" s="19">
        <f>SUM(AK79:AK96)</f>
        <v>31</v>
      </c>
      <c r="AL97" s="20">
        <f>SUM(AL79:AL96)</f>
        <v>28</v>
      </c>
      <c r="AM97" s="20">
        <f>SUM(AM79:AM96)</f>
        <v>32</v>
      </c>
      <c r="AN97" s="21">
        <f>SUM(AN79:AN96)</f>
        <v>24</v>
      </c>
      <c r="AO97" s="3" t="s">
        <v>110</v>
      </c>
      <c r="AP97" s="19">
        <f>SUM(AP79:AP96)</f>
        <v>29</v>
      </c>
      <c r="AQ97" s="20">
        <f>SUM(AQ79:AQ96)</f>
        <v>27</v>
      </c>
      <c r="AR97" s="20">
        <f>SUM(AR79:AR96)</f>
        <v>27</v>
      </c>
      <c r="AS97" s="21">
        <f>SUM(AS79:AS96)</f>
        <v>33</v>
      </c>
      <c r="AT97" s="3" t="s">
        <v>110</v>
      </c>
      <c r="AU97" s="19">
        <f>SUM(AU79:AU96)</f>
        <v>26</v>
      </c>
      <c r="AV97" s="20">
        <f>SUM(AV79:AV96)</f>
        <v>24</v>
      </c>
      <c r="AW97" s="20">
        <f>SUM(AW79:AW96)</f>
        <v>28</v>
      </c>
      <c r="AX97" s="21">
        <f>SUM(AX79:AX96)</f>
        <v>30</v>
      </c>
      <c r="AY97" s="3" t="s">
        <v>110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110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110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110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110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110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110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88</v>
      </c>
      <c r="F98" s="2"/>
      <c r="G98" s="2"/>
      <c r="H98" s="2"/>
      <c r="I98" s="2"/>
      <c r="J98" s="22">
        <f>SUM(G97:J97)</f>
        <v>105</v>
      </c>
      <c r="K98" s="2"/>
      <c r="L98" s="2"/>
      <c r="M98" s="2"/>
      <c r="N98" s="2"/>
      <c r="O98" s="22">
        <f>SUM(L97:O97)</f>
        <v>98</v>
      </c>
      <c r="P98" s="2"/>
      <c r="Q98" s="2"/>
      <c r="R98" s="2"/>
      <c r="S98" s="2"/>
      <c r="T98" s="22">
        <f>SUM(Q97:T97)</f>
        <v>108</v>
      </c>
      <c r="U98" s="2"/>
      <c r="V98" s="2"/>
      <c r="W98" s="2"/>
      <c r="X98" s="2"/>
      <c r="Y98" s="22">
        <f>SUM(V97:Y97)</f>
        <v>88</v>
      </c>
      <c r="Z98" s="2"/>
      <c r="AA98" s="2"/>
      <c r="AB98" s="2"/>
      <c r="AC98" s="2"/>
      <c r="AD98" s="22">
        <f>SUM(AA97:AD97)</f>
        <v>100</v>
      </c>
      <c r="AE98" s="2"/>
      <c r="AF98" s="2"/>
      <c r="AG98" s="2"/>
      <c r="AH98" s="2"/>
      <c r="AI98" s="22">
        <f>SUM(AF97:AI97)</f>
        <v>0</v>
      </c>
      <c r="AJ98" s="2"/>
      <c r="AK98" s="2"/>
      <c r="AL98" s="2"/>
      <c r="AM98" s="2"/>
      <c r="AN98" s="22">
        <f>SUM(AK97:AN97)</f>
        <v>115</v>
      </c>
      <c r="AO98" s="2"/>
      <c r="AP98" s="2"/>
      <c r="AQ98" s="2"/>
      <c r="AR98" s="2"/>
      <c r="AS98" s="22">
        <f>SUM(AP97:AS97)</f>
        <v>116</v>
      </c>
      <c r="AT98" s="2"/>
      <c r="AU98" s="2"/>
      <c r="AV98" s="2"/>
      <c r="AW98" s="2"/>
      <c r="AX98" s="22">
        <f>SUM(AU97:AX97)</f>
        <v>108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115</v>
      </c>
      <c r="B101" s="2" t="s">
        <v>101</v>
      </c>
      <c r="C101" s="2"/>
      <c r="D101" s="2"/>
      <c r="E101" s="2"/>
      <c r="F101" s="2"/>
      <c r="G101" s="2" t="s">
        <v>102</v>
      </c>
      <c r="H101" s="2"/>
      <c r="I101" s="2"/>
      <c r="J101" s="2"/>
      <c r="K101" s="2"/>
      <c r="L101" s="2" t="s">
        <v>103</v>
      </c>
      <c r="M101" s="2"/>
      <c r="N101" s="2"/>
      <c r="O101" s="2"/>
      <c r="P101" s="2"/>
      <c r="Q101" s="2" t="s">
        <v>104</v>
      </c>
      <c r="R101" s="2"/>
      <c r="S101" s="2"/>
      <c r="T101" s="2"/>
      <c r="U101" s="2"/>
      <c r="V101" s="2" t="s">
        <v>105</v>
      </c>
      <c r="W101" s="2"/>
      <c r="X101" s="2"/>
      <c r="Y101" s="2"/>
      <c r="Z101" s="2"/>
      <c r="AA101" s="2" t="s">
        <v>106</v>
      </c>
      <c r="AB101" s="2"/>
      <c r="AC101" s="2"/>
      <c r="AD101" s="2"/>
      <c r="AE101" s="2"/>
      <c r="AF101" s="2" t="s">
        <v>107</v>
      </c>
      <c r="AG101" s="2"/>
      <c r="AH101" s="2"/>
      <c r="AI101" s="2"/>
      <c r="AJ101" s="2"/>
      <c r="AK101" s="2" t="s">
        <v>152</v>
      </c>
      <c r="AL101" s="2"/>
      <c r="AM101" s="2"/>
      <c r="AN101" s="2"/>
      <c r="AO101" s="2"/>
      <c r="AP101" s="2" t="s">
        <v>153</v>
      </c>
      <c r="AQ101" s="2"/>
      <c r="AR101" s="2"/>
      <c r="AS101" s="2"/>
      <c r="AT101" s="2"/>
      <c r="AU101" s="2" t="s">
        <v>154</v>
      </c>
      <c r="AV101" s="2"/>
      <c r="AW101" s="2"/>
      <c r="AX101" s="2"/>
      <c r="AY101" s="2"/>
      <c r="AZ101" s="2" t="s">
        <v>155</v>
      </c>
      <c r="BA101" s="2"/>
      <c r="BB101" s="2"/>
      <c r="BC101" s="2"/>
      <c r="BD101" s="2"/>
      <c r="BE101" s="2" t="s">
        <v>156</v>
      </c>
      <c r="BF101" s="2"/>
      <c r="BG101" s="2"/>
      <c r="BH101" s="2"/>
      <c r="BI101" s="2"/>
      <c r="BJ101" s="2" t="s">
        <v>157</v>
      </c>
      <c r="BK101" s="2"/>
      <c r="BL101" s="2"/>
      <c r="BM101" s="2"/>
      <c r="BN101" s="2"/>
      <c r="BO101" s="2" t="s">
        <v>158</v>
      </c>
      <c r="BP101" s="2"/>
      <c r="BQ101" s="2"/>
      <c r="BR101" s="2"/>
      <c r="BS101" s="2"/>
      <c r="BT101" s="2" t="s">
        <v>159</v>
      </c>
      <c r="BU101" s="2"/>
      <c r="BV101" s="2"/>
      <c r="BW101" s="2"/>
      <c r="BX101" s="2"/>
      <c r="BY101" s="2" t="s">
        <v>160</v>
      </c>
      <c r="BZ101" s="2"/>
      <c r="CA101" s="2"/>
      <c r="CB101" s="2"/>
      <c r="CC101" s="2"/>
      <c r="CD101" s="2" t="s">
        <v>161</v>
      </c>
      <c r="CE101" s="2"/>
      <c r="CF101" s="2"/>
      <c r="CG101" s="2"/>
    </row>
    <row r="102" spans="1:85" ht="13.5" thickBot="1">
      <c r="A102" s="2" t="s">
        <v>116</v>
      </c>
      <c r="B102" s="2" t="str">
        <f>Auswertung_BS!C78</f>
        <v>Wetzel, Markus</v>
      </c>
      <c r="C102" s="2"/>
      <c r="D102" s="2"/>
      <c r="E102" s="2"/>
      <c r="F102" s="2"/>
      <c r="G102" s="2" t="str">
        <f>Auswertung_BS!C79</f>
        <v>Wetzel, Klaus</v>
      </c>
      <c r="H102" s="2"/>
      <c r="I102" s="2"/>
      <c r="J102" s="2"/>
      <c r="K102" s="2"/>
      <c r="L102" s="2" t="str">
        <f>Auswertung_BS!C80</f>
        <v>Peuker, Hans-Jürgen</v>
      </c>
      <c r="M102" s="2"/>
      <c r="N102" s="2"/>
      <c r="O102" s="2"/>
      <c r="P102" s="2"/>
      <c r="Q102" s="2" t="str">
        <f>Auswertung_BS!C81</f>
        <v>Peuker, Vanessa</v>
      </c>
      <c r="R102" s="2"/>
      <c r="S102" s="2"/>
      <c r="T102" s="2"/>
      <c r="U102" s="2"/>
      <c r="V102" s="2" t="str">
        <f>Auswertung_BS!C82</f>
        <v>Ecker, Oliver</v>
      </c>
      <c r="W102" s="2"/>
      <c r="X102" s="2"/>
      <c r="Y102" s="2"/>
      <c r="Z102" s="2"/>
      <c r="AA102" s="2" t="str">
        <f>Auswertung_BS!C83</f>
        <v>Schwind, Sebastian</v>
      </c>
      <c r="AB102" s="2"/>
      <c r="AC102" s="2"/>
      <c r="AD102" s="2"/>
      <c r="AE102" s="2"/>
      <c r="AF102" s="2">
        <f>Auswertung_BS!C85</f>
        <v>0</v>
      </c>
      <c r="AG102" s="2"/>
      <c r="AH102" s="2"/>
      <c r="AI102" s="2"/>
      <c r="AJ102" s="2"/>
      <c r="AK102" s="2">
        <f>Auswertung_BS!C86</f>
        <v>0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109</v>
      </c>
      <c r="B103" s="4">
        <v>1</v>
      </c>
      <c r="C103" s="5">
        <v>2</v>
      </c>
      <c r="D103" s="5">
        <v>3</v>
      </c>
      <c r="E103" s="6">
        <v>4</v>
      </c>
      <c r="F103" s="3" t="s">
        <v>109</v>
      </c>
      <c r="G103" s="4">
        <v>1</v>
      </c>
      <c r="H103" s="5">
        <v>2</v>
      </c>
      <c r="I103" s="5">
        <v>3</v>
      </c>
      <c r="J103" s="6">
        <v>4</v>
      </c>
      <c r="K103" s="3" t="s">
        <v>109</v>
      </c>
      <c r="L103" s="4">
        <v>1</v>
      </c>
      <c r="M103" s="5">
        <v>2</v>
      </c>
      <c r="N103" s="5">
        <v>3</v>
      </c>
      <c r="O103" s="6">
        <v>4</v>
      </c>
      <c r="P103" s="3" t="s">
        <v>109</v>
      </c>
      <c r="Q103" s="4">
        <v>1</v>
      </c>
      <c r="R103" s="5">
        <v>2</v>
      </c>
      <c r="S103" s="5">
        <v>3</v>
      </c>
      <c r="T103" s="6">
        <v>4</v>
      </c>
      <c r="U103" s="3" t="s">
        <v>109</v>
      </c>
      <c r="V103" s="4">
        <v>1</v>
      </c>
      <c r="W103" s="5">
        <v>2</v>
      </c>
      <c r="X103" s="5">
        <v>3</v>
      </c>
      <c r="Y103" s="6">
        <v>4</v>
      </c>
      <c r="Z103" s="3" t="s">
        <v>109</v>
      </c>
      <c r="AA103" s="4">
        <v>1</v>
      </c>
      <c r="AB103" s="5">
        <v>2</v>
      </c>
      <c r="AC103" s="5">
        <v>3</v>
      </c>
      <c r="AD103" s="6">
        <v>4</v>
      </c>
      <c r="AE103" s="3" t="s">
        <v>109</v>
      </c>
      <c r="AF103" s="4">
        <v>1</v>
      </c>
      <c r="AG103" s="5">
        <v>2</v>
      </c>
      <c r="AH103" s="5">
        <v>3</v>
      </c>
      <c r="AI103" s="6">
        <v>4</v>
      </c>
      <c r="AJ103" s="3" t="s">
        <v>109</v>
      </c>
      <c r="AK103" s="4">
        <v>1</v>
      </c>
      <c r="AL103" s="5">
        <v>2</v>
      </c>
      <c r="AM103" s="5">
        <v>3</v>
      </c>
      <c r="AN103" s="6">
        <v>4</v>
      </c>
      <c r="AO103" s="3" t="s">
        <v>109</v>
      </c>
      <c r="AP103" s="4">
        <v>1</v>
      </c>
      <c r="AQ103" s="5">
        <v>2</v>
      </c>
      <c r="AR103" s="5">
        <v>3</v>
      </c>
      <c r="AS103" s="6">
        <v>4</v>
      </c>
      <c r="AT103" s="3" t="s">
        <v>109</v>
      </c>
      <c r="AU103" s="4">
        <v>1</v>
      </c>
      <c r="AV103" s="5">
        <v>2</v>
      </c>
      <c r="AW103" s="5">
        <v>3</v>
      </c>
      <c r="AX103" s="6">
        <v>4</v>
      </c>
      <c r="AY103" s="3" t="s">
        <v>109</v>
      </c>
      <c r="AZ103" s="4">
        <v>1</v>
      </c>
      <c r="BA103" s="5">
        <v>2</v>
      </c>
      <c r="BB103" s="5">
        <v>3</v>
      </c>
      <c r="BC103" s="6">
        <v>4</v>
      </c>
      <c r="BD103" s="3" t="s">
        <v>109</v>
      </c>
      <c r="BE103" s="4">
        <v>1</v>
      </c>
      <c r="BF103" s="5">
        <v>2</v>
      </c>
      <c r="BG103" s="5">
        <v>3</v>
      </c>
      <c r="BH103" s="6">
        <v>4</v>
      </c>
      <c r="BI103" s="3" t="s">
        <v>109</v>
      </c>
      <c r="BJ103" s="4">
        <v>1</v>
      </c>
      <c r="BK103" s="5">
        <v>2</v>
      </c>
      <c r="BL103" s="5">
        <v>3</v>
      </c>
      <c r="BM103" s="6">
        <v>4</v>
      </c>
      <c r="BN103" s="3" t="s">
        <v>109</v>
      </c>
      <c r="BO103" s="4">
        <v>1</v>
      </c>
      <c r="BP103" s="5">
        <v>2</v>
      </c>
      <c r="BQ103" s="5">
        <v>3</v>
      </c>
      <c r="BR103" s="6">
        <v>4</v>
      </c>
      <c r="BS103" s="3" t="s">
        <v>109</v>
      </c>
      <c r="BT103" s="4">
        <v>1</v>
      </c>
      <c r="BU103" s="5">
        <v>2</v>
      </c>
      <c r="BV103" s="5">
        <v>3</v>
      </c>
      <c r="BW103" s="6">
        <v>4</v>
      </c>
      <c r="BX103" s="3" t="s">
        <v>109</v>
      </c>
      <c r="BY103" s="4">
        <v>1</v>
      </c>
      <c r="BZ103" s="5">
        <v>2</v>
      </c>
      <c r="CA103" s="5">
        <v>3</v>
      </c>
      <c r="CB103" s="6">
        <v>4</v>
      </c>
      <c r="CC103" s="3" t="s">
        <v>109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2</v>
      </c>
      <c r="C104" s="9">
        <v>1</v>
      </c>
      <c r="D104" s="9">
        <v>1</v>
      </c>
      <c r="E104" s="10">
        <v>1</v>
      </c>
      <c r="F104" s="7">
        <v>1</v>
      </c>
      <c r="G104" s="8">
        <v>4</v>
      </c>
      <c r="H104" s="9">
        <v>1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2</v>
      </c>
      <c r="O104" s="10">
        <v>2</v>
      </c>
      <c r="P104" s="7">
        <v>1</v>
      </c>
      <c r="Q104" s="8">
        <v>1</v>
      </c>
      <c r="R104" s="9">
        <v>1</v>
      </c>
      <c r="S104" s="9">
        <v>3</v>
      </c>
      <c r="T104" s="10">
        <v>1</v>
      </c>
      <c r="U104" s="7">
        <v>1</v>
      </c>
      <c r="V104" s="8">
        <v>1</v>
      </c>
      <c r="W104" s="9">
        <v>1</v>
      </c>
      <c r="X104" s="9">
        <v>1</v>
      </c>
      <c r="Y104" s="10">
        <v>1</v>
      </c>
      <c r="Z104" s="7">
        <v>1</v>
      </c>
      <c r="AA104" s="8">
        <v>3</v>
      </c>
      <c r="AB104" s="9">
        <v>1</v>
      </c>
      <c r="AC104" s="9">
        <v>1</v>
      </c>
      <c r="AD104" s="10">
        <v>2</v>
      </c>
      <c r="AE104" s="7">
        <v>1</v>
      </c>
      <c r="AF104" s="8"/>
      <c r="AG104" s="9"/>
      <c r="AH104" s="9"/>
      <c r="AI104" s="10"/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2</v>
      </c>
      <c r="C105" s="13">
        <v>2</v>
      </c>
      <c r="D105" s="13">
        <v>2</v>
      </c>
      <c r="E105" s="14">
        <v>2</v>
      </c>
      <c r="F105" s="11">
        <v>2</v>
      </c>
      <c r="G105" s="12">
        <v>2</v>
      </c>
      <c r="H105" s="13">
        <v>1</v>
      </c>
      <c r="I105" s="13">
        <v>1</v>
      </c>
      <c r="J105" s="14">
        <v>3</v>
      </c>
      <c r="K105" s="11">
        <v>2</v>
      </c>
      <c r="L105" s="12">
        <v>2</v>
      </c>
      <c r="M105" s="13">
        <v>1</v>
      </c>
      <c r="N105" s="13">
        <v>2</v>
      </c>
      <c r="O105" s="14">
        <v>2</v>
      </c>
      <c r="P105" s="11">
        <v>2</v>
      </c>
      <c r="Q105" s="12">
        <v>2</v>
      </c>
      <c r="R105" s="13">
        <v>2</v>
      </c>
      <c r="S105" s="13">
        <v>2</v>
      </c>
      <c r="T105" s="14">
        <v>1</v>
      </c>
      <c r="U105" s="11">
        <v>2</v>
      </c>
      <c r="V105" s="12">
        <v>1</v>
      </c>
      <c r="W105" s="13">
        <v>2</v>
      </c>
      <c r="X105" s="13">
        <v>1</v>
      </c>
      <c r="Y105" s="14">
        <v>1</v>
      </c>
      <c r="Z105" s="11">
        <v>2</v>
      </c>
      <c r="AA105" s="12">
        <v>2</v>
      </c>
      <c r="AB105" s="13">
        <v>2</v>
      </c>
      <c r="AC105" s="13">
        <v>1</v>
      </c>
      <c r="AD105" s="14">
        <v>2</v>
      </c>
      <c r="AE105" s="11">
        <v>2</v>
      </c>
      <c r="AF105" s="12"/>
      <c r="AG105" s="13"/>
      <c r="AH105" s="13"/>
      <c r="AI105" s="14"/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1</v>
      </c>
      <c r="D106" s="13">
        <v>1</v>
      </c>
      <c r="E106" s="14">
        <v>2</v>
      </c>
      <c r="F106" s="11">
        <v>3</v>
      </c>
      <c r="G106" s="12">
        <v>2</v>
      </c>
      <c r="H106" s="13">
        <v>1</v>
      </c>
      <c r="I106" s="13">
        <v>2</v>
      </c>
      <c r="J106" s="14">
        <v>1</v>
      </c>
      <c r="K106" s="11">
        <v>3</v>
      </c>
      <c r="L106" s="12">
        <v>2</v>
      </c>
      <c r="M106" s="13">
        <v>1</v>
      </c>
      <c r="N106" s="13">
        <v>2</v>
      </c>
      <c r="O106" s="14">
        <v>1</v>
      </c>
      <c r="P106" s="11">
        <v>3</v>
      </c>
      <c r="Q106" s="12">
        <v>2</v>
      </c>
      <c r="R106" s="13">
        <v>1</v>
      </c>
      <c r="S106" s="13">
        <v>1</v>
      </c>
      <c r="T106" s="14">
        <v>1</v>
      </c>
      <c r="U106" s="11">
        <v>3</v>
      </c>
      <c r="V106" s="12">
        <v>2</v>
      </c>
      <c r="W106" s="13">
        <v>2</v>
      </c>
      <c r="X106" s="13">
        <v>2</v>
      </c>
      <c r="Y106" s="14">
        <v>1</v>
      </c>
      <c r="Z106" s="11">
        <v>3</v>
      </c>
      <c r="AA106" s="12">
        <v>1</v>
      </c>
      <c r="AB106" s="13">
        <v>1</v>
      </c>
      <c r="AC106" s="13">
        <v>1</v>
      </c>
      <c r="AD106" s="14">
        <v>1</v>
      </c>
      <c r="AE106" s="11">
        <v>3</v>
      </c>
      <c r="AF106" s="12"/>
      <c r="AG106" s="13"/>
      <c r="AH106" s="13"/>
      <c r="AI106" s="14"/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2</v>
      </c>
      <c r="D107" s="13">
        <v>2</v>
      </c>
      <c r="E107" s="14">
        <v>2</v>
      </c>
      <c r="F107" s="11">
        <v>4</v>
      </c>
      <c r="G107" s="12">
        <v>2</v>
      </c>
      <c r="H107" s="13">
        <v>1</v>
      </c>
      <c r="I107" s="13">
        <v>1</v>
      </c>
      <c r="J107" s="14">
        <v>1</v>
      </c>
      <c r="K107" s="11">
        <v>4</v>
      </c>
      <c r="L107" s="12">
        <v>1</v>
      </c>
      <c r="M107" s="13">
        <v>2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3</v>
      </c>
      <c r="T107" s="14">
        <v>1</v>
      </c>
      <c r="U107" s="11">
        <v>4</v>
      </c>
      <c r="V107" s="12">
        <v>2</v>
      </c>
      <c r="W107" s="13">
        <v>1</v>
      </c>
      <c r="X107" s="13">
        <v>2</v>
      </c>
      <c r="Y107" s="14">
        <v>1</v>
      </c>
      <c r="Z107" s="11">
        <v>4</v>
      </c>
      <c r="AA107" s="12">
        <v>3</v>
      </c>
      <c r="AB107" s="13">
        <v>1</v>
      </c>
      <c r="AC107" s="13">
        <v>2</v>
      </c>
      <c r="AD107" s="14">
        <v>1</v>
      </c>
      <c r="AE107" s="11">
        <v>4</v>
      </c>
      <c r="AF107" s="12"/>
      <c r="AG107" s="13"/>
      <c r="AH107" s="13"/>
      <c r="AI107" s="14"/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2</v>
      </c>
      <c r="E108" s="14">
        <v>1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1</v>
      </c>
      <c r="M108" s="13">
        <v>1</v>
      </c>
      <c r="N108" s="13">
        <v>2</v>
      </c>
      <c r="O108" s="14">
        <v>1</v>
      </c>
      <c r="P108" s="11">
        <v>5</v>
      </c>
      <c r="Q108" s="12">
        <v>2</v>
      </c>
      <c r="R108" s="13">
        <v>2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2</v>
      </c>
      <c r="AC108" s="13">
        <v>1</v>
      </c>
      <c r="AD108" s="14">
        <v>1</v>
      </c>
      <c r="AE108" s="11">
        <v>5</v>
      </c>
      <c r="AF108" s="12"/>
      <c r="AG108" s="13"/>
      <c r="AH108" s="13"/>
      <c r="AI108" s="14"/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1</v>
      </c>
      <c r="C109" s="13">
        <v>1</v>
      </c>
      <c r="D109" s="13">
        <v>2</v>
      </c>
      <c r="E109" s="14">
        <v>1</v>
      </c>
      <c r="F109" s="11">
        <v>6</v>
      </c>
      <c r="G109" s="12">
        <v>1</v>
      </c>
      <c r="H109" s="13">
        <v>1</v>
      </c>
      <c r="I109" s="13">
        <v>1</v>
      </c>
      <c r="J109" s="14">
        <v>1</v>
      </c>
      <c r="K109" s="11">
        <v>6</v>
      </c>
      <c r="L109" s="12">
        <v>1</v>
      </c>
      <c r="M109" s="13">
        <v>1</v>
      </c>
      <c r="N109" s="13">
        <v>1</v>
      </c>
      <c r="O109" s="14">
        <v>1</v>
      </c>
      <c r="P109" s="11">
        <v>6</v>
      </c>
      <c r="Q109" s="12">
        <v>2</v>
      </c>
      <c r="R109" s="13">
        <v>1</v>
      </c>
      <c r="S109" s="13">
        <v>1</v>
      </c>
      <c r="T109" s="14">
        <v>1</v>
      </c>
      <c r="U109" s="11">
        <v>6</v>
      </c>
      <c r="V109" s="12">
        <v>1</v>
      </c>
      <c r="W109" s="13">
        <v>1</v>
      </c>
      <c r="X109" s="13">
        <v>2</v>
      </c>
      <c r="Y109" s="14">
        <v>1</v>
      </c>
      <c r="Z109" s="11">
        <v>6</v>
      </c>
      <c r="AA109" s="12">
        <v>2</v>
      </c>
      <c r="AB109" s="13">
        <v>1</v>
      </c>
      <c r="AC109" s="13">
        <v>2</v>
      </c>
      <c r="AD109" s="14">
        <v>1</v>
      </c>
      <c r="AE109" s="11">
        <v>6</v>
      </c>
      <c r="AF109" s="12"/>
      <c r="AG109" s="13"/>
      <c r="AH109" s="13"/>
      <c r="AI109" s="14"/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2</v>
      </c>
      <c r="C110" s="13">
        <v>1</v>
      </c>
      <c r="D110" s="13">
        <v>2</v>
      </c>
      <c r="E110" s="14">
        <v>2</v>
      </c>
      <c r="F110" s="11">
        <v>7</v>
      </c>
      <c r="G110" s="12">
        <v>2</v>
      </c>
      <c r="H110" s="13">
        <v>1</v>
      </c>
      <c r="I110" s="13">
        <v>1</v>
      </c>
      <c r="J110" s="14">
        <v>1</v>
      </c>
      <c r="K110" s="11">
        <v>7</v>
      </c>
      <c r="L110" s="12">
        <v>2</v>
      </c>
      <c r="M110" s="13">
        <v>2</v>
      </c>
      <c r="N110" s="13">
        <v>1</v>
      </c>
      <c r="O110" s="14">
        <v>1</v>
      </c>
      <c r="P110" s="11">
        <v>7</v>
      </c>
      <c r="Q110" s="12">
        <v>1</v>
      </c>
      <c r="R110" s="13">
        <v>1</v>
      </c>
      <c r="S110" s="13">
        <v>1</v>
      </c>
      <c r="T110" s="14">
        <v>1</v>
      </c>
      <c r="U110" s="11">
        <v>7</v>
      </c>
      <c r="V110" s="12">
        <v>1</v>
      </c>
      <c r="W110" s="13">
        <v>1</v>
      </c>
      <c r="X110" s="13">
        <v>1</v>
      </c>
      <c r="Y110" s="14">
        <v>1</v>
      </c>
      <c r="Z110" s="11">
        <v>7</v>
      </c>
      <c r="AA110" s="12">
        <v>2</v>
      </c>
      <c r="AB110" s="13">
        <v>2</v>
      </c>
      <c r="AC110" s="13">
        <v>2</v>
      </c>
      <c r="AD110" s="14">
        <v>1</v>
      </c>
      <c r="AE110" s="11">
        <v>7</v>
      </c>
      <c r="AF110" s="12"/>
      <c r="AG110" s="13"/>
      <c r="AH110" s="13"/>
      <c r="AI110" s="14"/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/>
      <c r="AG111" s="13"/>
      <c r="AH111" s="13"/>
      <c r="AI111" s="14"/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1</v>
      </c>
      <c r="E112" s="14">
        <v>1</v>
      </c>
      <c r="F112" s="11">
        <v>9</v>
      </c>
      <c r="G112" s="12">
        <v>1</v>
      </c>
      <c r="H112" s="13">
        <v>2</v>
      </c>
      <c r="I112" s="13">
        <v>1</v>
      </c>
      <c r="J112" s="14">
        <v>1</v>
      </c>
      <c r="K112" s="11">
        <v>9</v>
      </c>
      <c r="L112" s="12">
        <v>2</v>
      </c>
      <c r="M112" s="13">
        <v>5</v>
      </c>
      <c r="N112" s="13">
        <v>2</v>
      </c>
      <c r="O112" s="14">
        <v>3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2</v>
      </c>
      <c r="W112" s="13">
        <v>4</v>
      </c>
      <c r="X112" s="13">
        <v>2</v>
      </c>
      <c r="Y112" s="14">
        <v>1</v>
      </c>
      <c r="Z112" s="11">
        <v>9</v>
      </c>
      <c r="AA112" s="12">
        <v>1</v>
      </c>
      <c r="AB112" s="13">
        <v>1</v>
      </c>
      <c r="AC112" s="13">
        <v>3</v>
      </c>
      <c r="AD112" s="14">
        <v>1</v>
      </c>
      <c r="AE112" s="11">
        <v>9</v>
      </c>
      <c r="AF112" s="12"/>
      <c r="AG112" s="13"/>
      <c r="AH112" s="13"/>
      <c r="AI112" s="14"/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2</v>
      </c>
      <c r="C113" s="13">
        <v>1</v>
      </c>
      <c r="D113" s="13">
        <v>1</v>
      </c>
      <c r="E113" s="14">
        <v>1</v>
      </c>
      <c r="F113" s="11">
        <v>10</v>
      </c>
      <c r="G113" s="12">
        <v>2</v>
      </c>
      <c r="H113" s="13">
        <v>2</v>
      </c>
      <c r="I113" s="13">
        <v>1</v>
      </c>
      <c r="J113" s="14">
        <v>2</v>
      </c>
      <c r="K113" s="11">
        <v>10</v>
      </c>
      <c r="L113" s="12">
        <v>1</v>
      </c>
      <c r="M113" s="13">
        <v>2</v>
      </c>
      <c r="N113" s="13">
        <v>2</v>
      </c>
      <c r="O113" s="14">
        <v>1</v>
      </c>
      <c r="P113" s="11">
        <v>10</v>
      </c>
      <c r="Q113" s="12">
        <v>1</v>
      </c>
      <c r="R113" s="13">
        <v>1</v>
      </c>
      <c r="S113" s="13">
        <v>1</v>
      </c>
      <c r="T113" s="14">
        <v>2</v>
      </c>
      <c r="U113" s="11">
        <v>10</v>
      </c>
      <c r="V113" s="12">
        <v>1</v>
      </c>
      <c r="W113" s="13">
        <v>2</v>
      </c>
      <c r="X113" s="13">
        <v>1</v>
      </c>
      <c r="Y113" s="14">
        <v>1</v>
      </c>
      <c r="Z113" s="11">
        <v>10</v>
      </c>
      <c r="AA113" s="12">
        <v>1</v>
      </c>
      <c r="AB113" s="13">
        <v>2</v>
      </c>
      <c r="AC113" s="13">
        <v>1</v>
      </c>
      <c r="AD113" s="14">
        <v>1</v>
      </c>
      <c r="AE113" s="11">
        <v>10</v>
      </c>
      <c r="AF113" s="12"/>
      <c r="AG113" s="13"/>
      <c r="AH113" s="13"/>
      <c r="AI113" s="14"/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>
        <v>1</v>
      </c>
      <c r="F114" s="11">
        <v>11</v>
      </c>
      <c r="G114" s="12">
        <v>1</v>
      </c>
      <c r="H114" s="13">
        <v>1</v>
      </c>
      <c r="I114" s="13">
        <v>2</v>
      </c>
      <c r="J114" s="14">
        <v>1</v>
      </c>
      <c r="K114" s="11">
        <v>11</v>
      </c>
      <c r="L114" s="12">
        <v>1</v>
      </c>
      <c r="M114" s="13">
        <v>2</v>
      </c>
      <c r="N114" s="13">
        <v>1</v>
      </c>
      <c r="O114" s="14">
        <v>1</v>
      </c>
      <c r="P114" s="11">
        <v>11</v>
      </c>
      <c r="Q114" s="12">
        <v>2</v>
      </c>
      <c r="R114" s="13">
        <v>4</v>
      </c>
      <c r="S114" s="13">
        <v>1</v>
      </c>
      <c r="T114" s="14">
        <v>1</v>
      </c>
      <c r="U114" s="11">
        <v>11</v>
      </c>
      <c r="V114" s="12">
        <v>2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2</v>
      </c>
      <c r="AC114" s="13">
        <v>1</v>
      </c>
      <c r="AD114" s="14">
        <v>2</v>
      </c>
      <c r="AE114" s="11">
        <v>11</v>
      </c>
      <c r="AF114" s="12"/>
      <c r="AG114" s="13"/>
      <c r="AH114" s="13"/>
      <c r="AI114" s="14"/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1</v>
      </c>
      <c r="R115" s="13">
        <v>1</v>
      </c>
      <c r="S115" s="13">
        <v>1</v>
      </c>
      <c r="T115" s="14">
        <v>1</v>
      </c>
      <c r="U115" s="11">
        <v>12</v>
      </c>
      <c r="V115" s="12">
        <v>1</v>
      </c>
      <c r="W115" s="13">
        <v>1</v>
      </c>
      <c r="X115" s="13">
        <v>1</v>
      </c>
      <c r="Y115" s="14">
        <v>2</v>
      </c>
      <c r="Z115" s="11">
        <v>12</v>
      </c>
      <c r="AA115" s="12">
        <v>1</v>
      </c>
      <c r="AB115" s="13">
        <v>1</v>
      </c>
      <c r="AC115" s="13">
        <v>1</v>
      </c>
      <c r="AD115" s="14">
        <v>1</v>
      </c>
      <c r="AE115" s="11">
        <v>12</v>
      </c>
      <c r="AF115" s="12"/>
      <c r="AG115" s="13"/>
      <c r="AH115" s="13"/>
      <c r="AI115" s="14"/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3</v>
      </c>
      <c r="C116" s="13">
        <v>2</v>
      </c>
      <c r="D116" s="13">
        <v>2</v>
      </c>
      <c r="E116" s="14">
        <v>2</v>
      </c>
      <c r="F116" s="11">
        <v>13</v>
      </c>
      <c r="G116" s="12">
        <v>2</v>
      </c>
      <c r="H116" s="13">
        <v>2</v>
      </c>
      <c r="I116" s="13">
        <v>2</v>
      </c>
      <c r="J116" s="14">
        <v>2</v>
      </c>
      <c r="K116" s="11">
        <v>13</v>
      </c>
      <c r="L116" s="12">
        <v>2</v>
      </c>
      <c r="M116" s="13">
        <v>1</v>
      </c>
      <c r="N116" s="13">
        <v>2</v>
      </c>
      <c r="O116" s="14">
        <v>1</v>
      </c>
      <c r="P116" s="11">
        <v>13</v>
      </c>
      <c r="Q116" s="12">
        <v>2</v>
      </c>
      <c r="R116" s="13">
        <v>2</v>
      </c>
      <c r="S116" s="13">
        <v>1</v>
      </c>
      <c r="T116" s="14">
        <v>2</v>
      </c>
      <c r="U116" s="11">
        <v>13</v>
      </c>
      <c r="V116" s="12">
        <v>2</v>
      </c>
      <c r="W116" s="13">
        <v>1</v>
      </c>
      <c r="X116" s="13">
        <v>1</v>
      </c>
      <c r="Y116" s="14">
        <v>2</v>
      </c>
      <c r="Z116" s="11">
        <v>13</v>
      </c>
      <c r="AA116" s="12">
        <v>2</v>
      </c>
      <c r="AB116" s="13">
        <v>2</v>
      </c>
      <c r="AC116" s="13">
        <v>2</v>
      </c>
      <c r="AD116" s="14">
        <v>1</v>
      </c>
      <c r="AE116" s="11">
        <v>13</v>
      </c>
      <c r="AF116" s="12"/>
      <c r="AG116" s="13"/>
      <c r="AH116" s="13"/>
      <c r="AI116" s="14"/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3</v>
      </c>
      <c r="E117" s="14">
        <v>1</v>
      </c>
      <c r="F117" s="11">
        <v>14</v>
      </c>
      <c r="G117" s="12">
        <v>1</v>
      </c>
      <c r="H117" s="13">
        <v>2</v>
      </c>
      <c r="I117" s="13">
        <v>1</v>
      </c>
      <c r="J117" s="14">
        <v>1</v>
      </c>
      <c r="K117" s="11">
        <v>14</v>
      </c>
      <c r="L117" s="12">
        <v>2</v>
      </c>
      <c r="M117" s="13">
        <v>2</v>
      </c>
      <c r="N117" s="13">
        <v>1</v>
      </c>
      <c r="O117" s="14">
        <v>2</v>
      </c>
      <c r="P117" s="11">
        <v>14</v>
      </c>
      <c r="Q117" s="12">
        <v>2</v>
      </c>
      <c r="R117" s="13">
        <v>2</v>
      </c>
      <c r="S117" s="13">
        <v>2</v>
      </c>
      <c r="T117" s="14">
        <v>2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2</v>
      </c>
      <c r="AB117" s="13">
        <v>2</v>
      </c>
      <c r="AC117" s="13">
        <v>2</v>
      </c>
      <c r="AD117" s="14">
        <v>1</v>
      </c>
      <c r="AE117" s="11">
        <v>14</v>
      </c>
      <c r="AF117" s="12"/>
      <c r="AG117" s="13"/>
      <c r="AH117" s="13"/>
      <c r="AI117" s="14"/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2</v>
      </c>
      <c r="D118" s="13">
        <v>1</v>
      </c>
      <c r="E118" s="14">
        <v>5</v>
      </c>
      <c r="F118" s="11">
        <v>15</v>
      </c>
      <c r="G118" s="12">
        <v>1</v>
      </c>
      <c r="H118" s="13">
        <v>1</v>
      </c>
      <c r="I118" s="13">
        <v>1</v>
      </c>
      <c r="J118" s="14">
        <v>1</v>
      </c>
      <c r="K118" s="11">
        <v>15</v>
      </c>
      <c r="L118" s="12">
        <v>2</v>
      </c>
      <c r="M118" s="13">
        <v>1</v>
      </c>
      <c r="N118" s="13">
        <v>2</v>
      </c>
      <c r="O118" s="14">
        <v>1</v>
      </c>
      <c r="P118" s="11">
        <v>15</v>
      </c>
      <c r="Q118" s="12">
        <v>2</v>
      </c>
      <c r="R118" s="13">
        <v>2</v>
      </c>
      <c r="S118" s="13">
        <v>1</v>
      </c>
      <c r="T118" s="14">
        <v>2</v>
      </c>
      <c r="U118" s="11">
        <v>15</v>
      </c>
      <c r="V118" s="12">
        <v>1</v>
      </c>
      <c r="W118" s="13">
        <v>2</v>
      </c>
      <c r="X118" s="13">
        <v>2</v>
      </c>
      <c r="Y118" s="14">
        <v>2</v>
      </c>
      <c r="Z118" s="11">
        <v>15</v>
      </c>
      <c r="AA118" s="12">
        <v>2</v>
      </c>
      <c r="AB118" s="13">
        <v>2</v>
      </c>
      <c r="AC118" s="13">
        <v>3</v>
      </c>
      <c r="AD118" s="14">
        <v>1</v>
      </c>
      <c r="AE118" s="11">
        <v>15</v>
      </c>
      <c r="AF118" s="12"/>
      <c r="AG118" s="13"/>
      <c r="AH118" s="13"/>
      <c r="AI118" s="14"/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2</v>
      </c>
      <c r="C119" s="13">
        <v>1</v>
      </c>
      <c r="D119" s="13">
        <v>1</v>
      </c>
      <c r="E119" s="14">
        <v>1</v>
      </c>
      <c r="F119" s="11">
        <v>16</v>
      </c>
      <c r="G119" s="12">
        <v>2</v>
      </c>
      <c r="H119" s="13">
        <v>1</v>
      </c>
      <c r="I119" s="13">
        <v>2</v>
      </c>
      <c r="J119" s="14">
        <v>1</v>
      </c>
      <c r="K119" s="11">
        <v>16</v>
      </c>
      <c r="L119" s="12">
        <v>1</v>
      </c>
      <c r="M119" s="13">
        <v>3</v>
      </c>
      <c r="N119" s="13">
        <v>1</v>
      </c>
      <c r="O119" s="14">
        <v>1</v>
      </c>
      <c r="P119" s="11">
        <v>16</v>
      </c>
      <c r="Q119" s="12">
        <v>1</v>
      </c>
      <c r="R119" s="13">
        <v>1</v>
      </c>
      <c r="S119" s="13">
        <v>1</v>
      </c>
      <c r="T119" s="14">
        <v>1</v>
      </c>
      <c r="U119" s="11">
        <v>16</v>
      </c>
      <c r="V119" s="12">
        <v>1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/>
      <c r="AG119" s="13"/>
      <c r="AH119" s="13"/>
      <c r="AI119" s="14"/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2</v>
      </c>
      <c r="C120" s="13">
        <v>2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1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1</v>
      </c>
      <c r="P120" s="11">
        <v>17</v>
      </c>
      <c r="Q120" s="12">
        <v>1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1</v>
      </c>
      <c r="AB120" s="13">
        <v>1</v>
      </c>
      <c r="AC120" s="13">
        <v>1</v>
      </c>
      <c r="AD120" s="14">
        <v>1</v>
      </c>
      <c r="AE120" s="11">
        <v>17</v>
      </c>
      <c r="AF120" s="12"/>
      <c r="AG120" s="13"/>
      <c r="AH120" s="13"/>
      <c r="AI120" s="14"/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2</v>
      </c>
      <c r="C121" s="17">
        <v>1</v>
      </c>
      <c r="D121" s="17">
        <v>1</v>
      </c>
      <c r="E121" s="18">
        <v>3</v>
      </c>
      <c r="F121" s="15">
        <v>18</v>
      </c>
      <c r="G121" s="16">
        <v>3</v>
      </c>
      <c r="H121" s="17">
        <v>2</v>
      </c>
      <c r="I121" s="17">
        <v>1</v>
      </c>
      <c r="J121" s="18">
        <v>2</v>
      </c>
      <c r="K121" s="15">
        <v>18</v>
      </c>
      <c r="L121" s="16">
        <v>1</v>
      </c>
      <c r="M121" s="17">
        <v>1</v>
      </c>
      <c r="N121" s="17">
        <v>2</v>
      </c>
      <c r="O121" s="18">
        <v>1</v>
      </c>
      <c r="P121" s="15">
        <v>18</v>
      </c>
      <c r="Q121" s="16">
        <v>2</v>
      </c>
      <c r="R121" s="17">
        <v>2</v>
      </c>
      <c r="S121" s="17">
        <v>2</v>
      </c>
      <c r="T121" s="18">
        <v>1</v>
      </c>
      <c r="U121" s="15">
        <v>18</v>
      </c>
      <c r="V121" s="16">
        <v>1</v>
      </c>
      <c r="W121" s="17">
        <v>1</v>
      </c>
      <c r="X121" s="17">
        <v>1</v>
      </c>
      <c r="Y121" s="18">
        <v>2</v>
      </c>
      <c r="Z121" s="15">
        <v>18</v>
      </c>
      <c r="AA121" s="16">
        <v>2</v>
      </c>
      <c r="AB121" s="17">
        <v>1</v>
      </c>
      <c r="AC121" s="17">
        <v>1</v>
      </c>
      <c r="AD121" s="18">
        <v>1</v>
      </c>
      <c r="AE121" s="15">
        <v>18</v>
      </c>
      <c r="AF121" s="16"/>
      <c r="AG121" s="17"/>
      <c r="AH121" s="17"/>
      <c r="AI121" s="18"/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110</v>
      </c>
      <c r="B122" s="19">
        <f>SUM(B104:B121)</f>
        <v>27</v>
      </c>
      <c r="C122" s="20">
        <f>SUM(C104:C121)</f>
        <v>23</v>
      </c>
      <c r="D122" s="20">
        <f>SUM(D104:D121)</f>
        <v>26</v>
      </c>
      <c r="E122" s="21">
        <f>SUM(E104:E121)</f>
        <v>29</v>
      </c>
      <c r="F122" s="3" t="s">
        <v>110</v>
      </c>
      <c r="G122" s="19">
        <f>SUM(G104:G121)</f>
        <v>30</v>
      </c>
      <c r="H122" s="20">
        <f>SUM(H104:H121)</f>
        <v>23</v>
      </c>
      <c r="I122" s="20">
        <f>SUM(I104:I121)</f>
        <v>22</v>
      </c>
      <c r="J122" s="21">
        <f>SUM(J104:J121)</f>
        <v>23</v>
      </c>
      <c r="K122" s="3" t="s">
        <v>110</v>
      </c>
      <c r="L122" s="19">
        <f>SUM(L104:L121)</f>
        <v>25</v>
      </c>
      <c r="M122" s="20">
        <f>SUM(M104:M121)</f>
        <v>29</v>
      </c>
      <c r="N122" s="20">
        <f>SUM(N104:N121)</f>
        <v>27</v>
      </c>
      <c r="O122" s="21">
        <f>SUM(O104:O121)</f>
        <v>23</v>
      </c>
      <c r="P122" s="3" t="s">
        <v>110</v>
      </c>
      <c r="Q122" s="19">
        <f>SUM(Q104:Q121)</f>
        <v>27</v>
      </c>
      <c r="R122" s="20">
        <f>SUM(R104:R121)</f>
        <v>27</v>
      </c>
      <c r="S122" s="20">
        <f>SUM(S104:S121)</f>
        <v>25</v>
      </c>
      <c r="T122" s="21">
        <f>SUM(T104:T121)</f>
        <v>22</v>
      </c>
      <c r="U122" s="3" t="s">
        <v>110</v>
      </c>
      <c r="V122" s="19">
        <f>SUM(V104:V121)</f>
        <v>23</v>
      </c>
      <c r="W122" s="20">
        <f>SUM(W104:W121)</f>
        <v>25</v>
      </c>
      <c r="X122" s="20">
        <f>SUM(X104:X121)</f>
        <v>23</v>
      </c>
      <c r="Y122" s="21">
        <f>SUM(Y104:Y121)</f>
        <v>22</v>
      </c>
      <c r="Z122" s="3" t="s">
        <v>110</v>
      </c>
      <c r="AA122" s="19">
        <f>SUM(AA104:AA121)</f>
        <v>29</v>
      </c>
      <c r="AB122" s="20">
        <f>SUM(AB104:AB121)</f>
        <v>26</v>
      </c>
      <c r="AC122" s="20">
        <f>SUM(AC104:AC121)</f>
        <v>27</v>
      </c>
      <c r="AD122" s="21">
        <f>SUM(AD104:AD121)</f>
        <v>21</v>
      </c>
      <c r="AE122" s="3" t="s">
        <v>110</v>
      </c>
      <c r="AF122" s="19">
        <f>SUM(AF104:AF121)</f>
        <v>0</v>
      </c>
      <c r="AG122" s="20">
        <f>SUM(AG104:AG121)</f>
        <v>0</v>
      </c>
      <c r="AH122" s="20">
        <f>SUM(AH104:AH121)</f>
        <v>0</v>
      </c>
      <c r="AI122" s="21">
        <f>SUM(AI104:AI121)</f>
        <v>0</v>
      </c>
      <c r="AJ122" s="3" t="s">
        <v>110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110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110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110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110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110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110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110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110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110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105</v>
      </c>
      <c r="F123" s="2"/>
      <c r="G123" s="2"/>
      <c r="H123" s="2"/>
      <c r="I123" s="2"/>
      <c r="J123" s="22">
        <f>SUM(G122:J122)</f>
        <v>98</v>
      </c>
      <c r="K123" s="2"/>
      <c r="L123" s="2"/>
      <c r="M123" s="2"/>
      <c r="N123" s="2"/>
      <c r="O123" s="22">
        <f>SUM(L122:O122)</f>
        <v>104</v>
      </c>
      <c r="P123" s="2"/>
      <c r="Q123" s="2"/>
      <c r="R123" s="2"/>
      <c r="S123" s="2"/>
      <c r="T123" s="22">
        <f>SUM(Q122:T122)</f>
        <v>101</v>
      </c>
      <c r="U123" s="2"/>
      <c r="V123" s="2"/>
      <c r="W123" s="2"/>
      <c r="X123" s="2"/>
      <c r="Y123" s="22">
        <f>SUM(V122:Y122)</f>
        <v>93</v>
      </c>
      <c r="Z123" s="2"/>
      <c r="AA123" s="2"/>
      <c r="AB123" s="2"/>
      <c r="AC123" s="2"/>
      <c r="AD123" s="22">
        <f>SUM(AA122:AD122)</f>
        <v>103</v>
      </c>
      <c r="AE123" s="2"/>
      <c r="AF123" s="2"/>
      <c r="AG123" s="2"/>
      <c r="AH123" s="2"/>
      <c r="AI123" s="22">
        <f>SUM(AF122:AI122)</f>
        <v>0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313</v>
      </c>
      <c r="B126" s="2" t="s">
        <v>101</v>
      </c>
      <c r="C126" s="2"/>
      <c r="D126" s="2"/>
      <c r="E126" s="2"/>
      <c r="F126" s="2"/>
      <c r="G126" s="2" t="s">
        <v>102</v>
      </c>
      <c r="H126" s="2"/>
      <c r="I126" s="2"/>
      <c r="J126" s="2"/>
      <c r="K126" s="2"/>
      <c r="L126" s="2" t="s">
        <v>103</v>
      </c>
      <c r="M126" s="2"/>
      <c r="N126" s="2"/>
      <c r="O126" s="2"/>
      <c r="P126" s="2"/>
      <c r="Q126" s="2" t="s">
        <v>104</v>
      </c>
      <c r="R126" s="2"/>
      <c r="S126" s="2"/>
      <c r="T126" s="2"/>
      <c r="U126" s="2"/>
      <c r="V126" s="2" t="s">
        <v>105</v>
      </c>
      <c r="W126" s="2"/>
      <c r="X126" s="2"/>
      <c r="Y126" s="2"/>
      <c r="Z126" s="2"/>
      <c r="AA126" s="2" t="s">
        <v>106</v>
      </c>
      <c r="AB126" s="2"/>
      <c r="AC126" s="2"/>
      <c r="AD126" s="2"/>
      <c r="AE126" s="2"/>
      <c r="AF126" s="2" t="s">
        <v>107</v>
      </c>
      <c r="AG126" s="2"/>
      <c r="AH126" s="2"/>
      <c r="AI126" s="2"/>
      <c r="AJ126" s="2"/>
      <c r="AK126" s="2" t="s">
        <v>152</v>
      </c>
      <c r="AL126" s="2"/>
      <c r="AM126" s="2"/>
      <c r="AN126" s="2"/>
      <c r="AO126" s="2"/>
      <c r="AP126" s="2" t="s">
        <v>153</v>
      </c>
      <c r="AQ126" s="2"/>
      <c r="AR126" s="2"/>
      <c r="AS126" s="2"/>
      <c r="AT126" s="2"/>
      <c r="AU126" s="2" t="s">
        <v>154</v>
      </c>
      <c r="AV126" s="2"/>
      <c r="AW126" s="2"/>
      <c r="AX126" s="2"/>
      <c r="AY126" s="2"/>
      <c r="AZ126" s="2" t="s">
        <v>155</v>
      </c>
      <c r="BA126" s="2"/>
      <c r="BB126" s="2"/>
      <c r="BC126" s="2"/>
      <c r="BD126" s="2"/>
      <c r="BE126" s="2" t="s">
        <v>156</v>
      </c>
      <c r="BF126" s="2"/>
      <c r="BG126" s="2"/>
      <c r="BH126" s="2"/>
      <c r="BI126" s="2"/>
      <c r="BJ126" s="2" t="s">
        <v>157</v>
      </c>
      <c r="BK126" s="2"/>
      <c r="BL126" s="2"/>
      <c r="BM126" s="2"/>
      <c r="BN126" s="2"/>
      <c r="BO126" s="2" t="s">
        <v>158</v>
      </c>
      <c r="BP126" s="2"/>
      <c r="BQ126" s="2"/>
      <c r="BR126" s="2"/>
      <c r="BS126" s="2"/>
      <c r="BT126" s="2" t="s">
        <v>159</v>
      </c>
      <c r="BU126" s="2"/>
      <c r="BV126" s="2"/>
      <c r="BW126" s="2"/>
      <c r="BX126" s="2"/>
      <c r="BY126" s="2" t="s">
        <v>160</v>
      </c>
      <c r="BZ126" s="2"/>
      <c r="CA126" s="2"/>
      <c r="CB126" s="2"/>
      <c r="CC126" s="2"/>
      <c r="CD126" s="2" t="s">
        <v>161</v>
      </c>
      <c r="CE126" s="2"/>
      <c r="CF126" s="2"/>
      <c r="CG126" s="2"/>
    </row>
    <row r="127" spans="1:85" ht="13.5" thickBot="1">
      <c r="A127" s="2" t="s">
        <v>314</v>
      </c>
      <c r="B127" s="2" t="str">
        <f>Auswertung_BS!C97</f>
        <v>Wickel-Paffrath, Melanie</v>
      </c>
      <c r="C127" s="2"/>
      <c r="D127" s="2"/>
      <c r="E127" s="2"/>
      <c r="F127" s="2"/>
      <c r="G127" s="2" t="str">
        <f>Auswertung_BS!C98</f>
        <v>Neumann, Bärbel</v>
      </c>
      <c r="H127" s="2"/>
      <c r="I127" s="2"/>
      <c r="J127" s="2"/>
      <c r="K127" s="2"/>
      <c r="L127" s="2" t="str">
        <f>Auswertung_BS!C99</f>
        <v>Becker, Daniela</v>
      </c>
      <c r="M127" s="2"/>
      <c r="N127" s="2"/>
      <c r="O127" s="2"/>
      <c r="P127" s="2"/>
      <c r="Q127" s="2" t="str">
        <f>Auswertung_BS!C100</f>
        <v>Paffrath, Siegfried</v>
      </c>
      <c r="R127" s="2"/>
      <c r="S127" s="2"/>
      <c r="T127" s="2"/>
      <c r="U127" s="2"/>
      <c r="V127" s="2" t="str">
        <f>Auswertung_BS!C101</f>
        <v>Vollner, Horst</v>
      </c>
      <c r="W127" s="2"/>
      <c r="X127" s="2"/>
      <c r="Y127" s="2"/>
      <c r="Z127" s="2"/>
      <c r="AA127" s="2" t="str">
        <f>Auswertung_BS!C102</f>
        <v>Schröder, Klaus</v>
      </c>
      <c r="AB127" s="2"/>
      <c r="AC127" s="2"/>
      <c r="AD127" s="2"/>
      <c r="AE127" s="2"/>
      <c r="AF127" s="2" t="str">
        <f>Auswertung_BS!C104</f>
        <v>Ruff, Edith</v>
      </c>
      <c r="AG127" s="2"/>
      <c r="AH127" s="2"/>
      <c r="AI127" s="2"/>
      <c r="AJ127" s="2"/>
      <c r="AK127" s="2">
        <f>Auswertung_BS!C105</f>
        <v>0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109</v>
      </c>
      <c r="B128" s="4">
        <v>1</v>
      </c>
      <c r="C128" s="5">
        <v>2</v>
      </c>
      <c r="D128" s="5">
        <v>3</v>
      </c>
      <c r="E128" s="6">
        <v>4</v>
      </c>
      <c r="F128" s="3" t="s">
        <v>109</v>
      </c>
      <c r="G128" s="4">
        <v>1</v>
      </c>
      <c r="H128" s="5">
        <v>2</v>
      </c>
      <c r="I128" s="5">
        <v>3</v>
      </c>
      <c r="J128" s="6">
        <v>4</v>
      </c>
      <c r="K128" s="3" t="s">
        <v>109</v>
      </c>
      <c r="L128" s="4">
        <v>1</v>
      </c>
      <c r="M128" s="5">
        <v>2</v>
      </c>
      <c r="N128" s="5">
        <v>3</v>
      </c>
      <c r="O128" s="6">
        <v>4</v>
      </c>
      <c r="P128" s="3" t="s">
        <v>109</v>
      </c>
      <c r="Q128" s="4">
        <v>1</v>
      </c>
      <c r="R128" s="5">
        <v>2</v>
      </c>
      <c r="S128" s="5">
        <v>3</v>
      </c>
      <c r="T128" s="6">
        <v>4</v>
      </c>
      <c r="U128" s="3" t="s">
        <v>109</v>
      </c>
      <c r="V128" s="4">
        <v>1</v>
      </c>
      <c r="W128" s="5">
        <v>2</v>
      </c>
      <c r="X128" s="5">
        <v>3</v>
      </c>
      <c r="Y128" s="6">
        <v>4</v>
      </c>
      <c r="Z128" s="3" t="s">
        <v>109</v>
      </c>
      <c r="AA128" s="4">
        <v>1</v>
      </c>
      <c r="AB128" s="5">
        <v>2</v>
      </c>
      <c r="AC128" s="5">
        <v>3</v>
      </c>
      <c r="AD128" s="6">
        <v>4</v>
      </c>
      <c r="AE128" s="3" t="s">
        <v>109</v>
      </c>
      <c r="AF128" s="4">
        <v>1</v>
      </c>
      <c r="AG128" s="5">
        <v>2</v>
      </c>
      <c r="AH128" s="5">
        <v>3</v>
      </c>
      <c r="AI128" s="6">
        <v>4</v>
      </c>
      <c r="AJ128" s="3" t="s">
        <v>109</v>
      </c>
      <c r="AK128" s="4">
        <v>1</v>
      </c>
      <c r="AL128" s="5">
        <v>2</v>
      </c>
      <c r="AM128" s="5">
        <v>3</v>
      </c>
      <c r="AN128" s="6">
        <v>4</v>
      </c>
      <c r="AO128" s="3" t="s">
        <v>109</v>
      </c>
      <c r="AP128" s="4">
        <v>1</v>
      </c>
      <c r="AQ128" s="5">
        <v>2</v>
      </c>
      <c r="AR128" s="5">
        <v>3</v>
      </c>
      <c r="AS128" s="6">
        <v>4</v>
      </c>
      <c r="AT128" s="3" t="s">
        <v>109</v>
      </c>
      <c r="AU128" s="4">
        <v>1</v>
      </c>
      <c r="AV128" s="5">
        <v>2</v>
      </c>
      <c r="AW128" s="5">
        <v>3</v>
      </c>
      <c r="AX128" s="6">
        <v>4</v>
      </c>
      <c r="AY128" s="3" t="s">
        <v>109</v>
      </c>
      <c r="AZ128" s="4">
        <v>1</v>
      </c>
      <c r="BA128" s="5">
        <v>2</v>
      </c>
      <c r="BB128" s="5">
        <v>3</v>
      </c>
      <c r="BC128" s="6">
        <v>4</v>
      </c>
      <c r="BD128" s="3" t="s">
        <v>109</v>
      </c>
      <c r="BE128" s="4">
        <v>1</v>
      </c>
      <c r="BF128" s="5">
        <v>2</v>
      </c>
      <c r="BG128" s="5">
        <v>3</v>
      </c>
      <c r="BH128" s="6">
        <v>4</v>
      </c>
      <c r="BI128" s="3" t="s">
        <v>109</v>
      </c>
      <c r="BJ128" s="4">
        <v>1</v>
      </c>
      <c r="BK128" s="5">
        <v>2</v>
      </c>
      <c r="BL128" s="5">
        <v>3</v>
      </c>
      <c r="BM128" s="6">
        <v>4</v>
      </c>
      <c r="BN128" s="3" t="s">
        <v>109</v>
      </c>
      <c r="BO128" s="4">
        <v>1</v>
      </c>
      <c r="BP128" s="5">
        <v>2</v>
      </c>
      <c r="BQ128" s="5">
        <v>3</v>
      </c>
      <c r="BR128" s="6">
        <v>4</v>
      </c>
      <c r="BS128" s="3" t="s">
        <v>109</v>
      </c>
      <c r="BT128" s="4">
        <v>1</v>
      </c>
      <c r="BU128" s="5">
        <v>2</v>
      </c>
      <c r="BV128" s="5">
        <v>3</v>
      </c>
      <c r="BW128" s="6">
        <v>4</v>
      </c>
      <c r="BX128" s="3" t="s">
        <v>109</v>
      </c>
      <c r="BY128" s="4">
        <v>1</v>
      </c>
      <c r="BZ128" s="5">
        <v>2</v>
      </c>
      <c r="CA128" s="5">
        <v>3</v>
      </c>
      <c r="CB128" s="6">
        <v>4</v>
      </c>
      <c r="CC128" s="3" t="s">
        <v>109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2</v>
      </c>
      <c r="D129" s="9">
        <v>2</v>
      </c>
      <c r="E129" s="10">
        <v>2</v>
      </c>
      <c r="F129" s="7">
        <v>1</v>
      </c>
      <c r="G129" s="8">
        <v>3</v>
      </c>
      <c r="H129" s="9">
        <v>3</v>
      </c>
      <c r="I129" s="9">
        <v>1</v>
      </c>
      <c r="J129" s="10">
        <v>2</v>
      </c>
      <c r="K129" s="7">
        <v>1</v>
      </c>
      <c r="L129" s="8">
        <v>1</v>
      </c>
      <c r="M129" s="9">
        <v>1</v>
      </c>
      <c r="N129" s="9">
        <v>2</v>
      </c>
      <c r="O129" s="10">
        <v>1</v>
      </c>
      <c r="P129" s="7">
        <v>1</v>
      </c>
      <c r="Q129" s="8">
        <v>1</v>
      </c>
      <c r="R129" s="9">
        <v>1</v>
      </c>
      <c r="S129" s="9">
        <v>1</v>
      </c>
      <c r="T129" s="10">
        <v>2</v>
      </c>
      <c r="U129" s="7">
        <v>1</v>
      </c>
      <c r="V129" s="8">
        <v>1</v>
      </c>
      <c r="W129" s="9">
        <v>3</v>
      </c>
      <c r="X129" s="9">
        <v>2</v>
      </c>
      <c r="Y129" s="10">
        <v>2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1</v>
      </c>
      <c r="AH129" s="9">
        <v>1</v>
      </c>
      <c r="AI129" s="10">
        <v>1</v>
      </c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2</v>
      </c>
      <c r="C130" s="13">
        <v>2</v>
      </c>
      <c r="D130" s="13">
        <v>2</v>
      </c>
      <c r="E130" s="14">
        <v>2</v>
      </c>
      <c r="F130" s="11">
        <v>2</v>
      </c>
      <c r="G130" s="12">
        <v>2</v>
      </c>
      <c r="H130" s="13">
        <v>1</v>
      </c>
      <c r="I130" s="13">
        <v>2</v>
      </c>
      <c r="J130" s="14">
        <v>2</v>
      </c>
      <c r="K130" s="11">
        <v>2</v>
      </c>
      <c r="L130" s="12">
        <v>2</v>
      </c>
      <c r="M130" s="13">
        <v>1</v>
      </c>
      <c r="N130" s="13">
        <v>2</v>
      </c>
      <c r="O130" s="14">
        <v>1</v>
      </c>
      <c r="P130" s="11">
        <v>2</v>
      </c>
      <c r="Q130" s="12">
        <v>2</v>
      </c>
      <c r="R130" s="13">
        <v>2</v>
      </c>
      <c r="S130" s="13">
        <v>1</v>
      </c>
      <c r="T130" s="14">
        <v>1</v>
      </c>
      <c r="U130" s="11">
        <v>2</v>
      </c>
      <c r="V130" s="12">
        <v>1</v>
      </c>
      <c r="W130" s="13">
        <v>2</v>
      </c>
      <c r="X130" s="13">
        <v>1</v>
      </c>
      <c r="Y130" s="14">
        <v>2</v>
      </c>
      <c r="Z130" s="11">
        <v>2</v>
      </c>
      <c r="AA130" s="12">
        <v>1</v>
      </c>
      <c r="AB130" s="13">
        <v>1</v>
      </c>
      <c r="AC130" s="13">
        <v>2</v>
      </c>
      <c r="AD130" s="14">
        <v>1</v>
      </c>
      <c r="AE130" s="11">
        <v>2</v>
      </c>
      <c r="AF130" s="12">
        <v>2</v>
      </c>
      <c r="AG130" s="13">
        <v>1</v>
      </c>
      <c r="AH130" s="13">
        <v>2</v>
      </c>
      <c r="AI130" s="14">
        <v>2</v>
      </c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2</v>
      </c>
      <c r="C131" s="13">
        <v>2</v>
      </c>
      <c r="D131" s="13">
        <v>1</v>
      </c>
      <c r="E131" s="14">
        <v>1</v>
      </c>
      <c r="F131" s="11">
        <v>3</v>
      </c>
      <c r="G131" s="12">
        <v>1</v>
      </c>
      <c r="H131" s="13">
        <v>1</v>
      </c>
      <c r="I131" s="13">
        <v>2</v>
      </c>
      <c r="J131" s="14">
        <v>2</v>
      </c>
      <c r="K131" s="11">
        <v>3</v>
      </c>
      <c r="L131" s="12">
        <v>2</v>
      </c>
      <c r="M131" s="13">
        <v>2</v>
      </c>
      <c r="N131" s="13">
        <v>1</v>
      </c>
      <c r="O131" s="14">
        <v>1</v>
      </c>
      <c r="P131" s="11">
        <v>3</v>
      </c>
      <c r="Q131" s="12">
        <v>2</v>
      </c>
      <c r="R131" s="13">
        <v>1</v>
      </c>
      <c r="S131" s="13">
        <v>2</v>
      </c>
      <c r="T131" s="14">
        <v>1</v>
      </c>
      <c r="U131" s="11">
        <v>3</v>
      </c>
      <c r="V131" s="12">
        <v>1</v>
      </c>
      <c r="W131" s="13">
        <v>1</v>
      </c>
      <c r="X131" s="13">
        <v>1</v>
      </c>
      <c r="Y131" s="14">
        <v>1</v>
      </c>
      <c r="Z131" s="11">
        <v>3</v>
      </c>
      <c r="AA131" s="12">
        <v>1</v>
      </c>
      <c r="AB131" s="13">
        <v>2</v>
      </c>
      <c r="AC131" s="13">
        <v>2</v>
      </c>
      <c r="AD131" s="14">
        <v>1</v>
      </c>
      <c r="AE131" s="11">
        <v>3</v>
      </c>
      <c r="AF131" s="12">
        <v>1</v>
      </c>
      <c r="AG131" s="13">
        <v>3</v>
      </c>
      <c r="AH131" s="13">
        <v>1</v>
      </c>
      <c r="AI131" s="14">
        <v>1</v>
      </c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1</v>
      </c>
      <c r="C132" s="13">
        <v>1</v>
      </c>
      <c r="D132" s="13">
        <v>2</v>
      </c>
      <c r="E132" s="14">
        <v>1</v>
      </c>
      <c r="F132" s="11">
        <v>4</v>
      </c>
      <c r="G132" s="12">
        <v>2</v>
      </c>
      <c r="H132" s="13">
        <v>1</v>
      </c>
      <c r="I132" s="13">
        <v>3</v>
      </c>
      <c r="J132" s="14">
        <v>1</v>
      </c>
      <c r="K132" s="11">
        <v>4</v>
      </c>
      <c r="L132" s="12">
        <v>1</v>
      </c>
      <c r="M132" s="13">
        <v>3</v>
      </c>
      <c r="N132" s="13">
        <v>2</v>
      </c>
      <c r="O132" s="14">
        <v>1</v>
      </c>
      <c r="P132" s="11">
        <v>4</v>
      </c>
      <c r="Q132" s="12">
        <v>1</v>
      </c>
      <c r="R132" s="13">
        <v>1</v>
      </c>
      <c r="S132" s="13">
        <v>1</v>
      </c>
      <c r="T132" s="14">
        <v>1</v>
      </c>
      <c r="U132" s="11">
        <v>4</v>
      </c>
      <c r="V132" s="12">
        <v>3</v>
      </c>
      <c r="W132" s="13">
        <v>1</v>
      </c>
      <c r="X132" s="13">
        <v>2</v>
      </c>
      <c r="Y132" s="14">
        <v>1</v>
      </c>
      <c r="Z132" s="11">
        <v>4</v>
      </c>
      <c r="AA132" s="12">
        <v>1</v>
      </c>
      <c r="AB132" s="13">
        <v>2</v>
      </c>
      <c r="AC132" s="13">
        <v>2</v>
      </c>
      <c r="AD132" s="14">
        <v>1</v>
      </c>
      <c r="AE132" s="11">
        <v>4</v>
      </c>
      <c r="AF132" s="12">
        <v>3</v>
      </c>
      <c r="AG132" s="13">
        <v>1</v>
      </c>
      <c r="AH132" s="13">
        <v>1</v>
      </c>
      <c r="AI132" s="14">
        <v>1</v>
      </c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1</v>
      </c>
      <c r="C133" s="13">
        <v>1</v>
      </c>
      <c r="D133" s="13">
        <v>1</v>
      </c>
      <c r="E133" s="14">
        <v>1</v>
      </c>
      <c r="F133" s="11">
        <v>5</v>
      </c>
      <c r="G133" s="12">
        <v>2</v>
      </c>
      <c r="H133" s="13">
        <v>1</v>
      </c>
      <c r="I133" s="13">
        <v>2</v>
      </c>
      <c r="J133" s="14">
        <v>1</v>
      </c>
      <c r="K133" s="11">
        <v>5</v>
      </c>
      <c r="L133" s="12">
        <v>1</v>
      </c>
      <c r="M133" s="13">
        <v>1</v>
      </c>
      <c r="N133" s="13">
        <v>1</v>
      </c>
      <c r="O133" s="14">
        <v>2</v>
      </c>
      <c r="P133" s="11">
        <v>5</v>
      </c>
      <c r="Q133" s="12">
        <v>1</v>
      </c>
      <c r="R133" s="13">
        <v>2</v>
      </c>
      <c r="S133" s="13">
        <v>2</v>
      </c>
      <c r="T133" s="14">
        <v>1</v>
      </c>
      <c r="U133" s="11">
        <v>5</v>
      </c>
      <c r="V133" s="12">
        <v>1</v>
      </c>
      <c r="W133" s="13">
        <v>1</v>
      </c>
      <c r="X133" s="13">
        <v>1</v>
      </c>
      <c r="Y133" s="14">
        <v>2</v>
      </c>
      <c r="Z133" s="11">
        <v>5</v>
      </c>
      <c r="AA133" s="12">
        <v>1</v>
      </c>
      <c r="AB133" s="13">
        <v>1</v>
      </c>
      <c r="AC133" s="13">
        <v>1</v>
      </c>
      <c r="AD133" s="14">
        <v>1</v>
      </c>
      <c r="AE133" s="11">
        <v>5</v>
      </c>
      <c r="AF133" s="12">
        <v>1</v>
      </c>
      <c r="AG133" s="13">
        <v>2</v>
      </c>
      <c r="AH133" s="13">
        <v>2</v>
      </c>
      <c r="AI133" s="14">
        <v>1</v>
      </c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2</v>
      </c>
      <c r="E134" s="14">
        <v>1</v>
      </c>
      <c r="F134" s="11">
        <v>6</v>
      </c>
      <c r="G134" s="12">
        <v>1</v>
      </c>
      <c r="H134" s="13">
        <v>2</v>
      </c>
      <c r="I134" s="13">
        <v>2</v>
      </c>
      <c r="J134" s="14">
        <v>1</v>
      </c>
      <c r="K134" s="11">
        <v>6</v>
      </c>
      <c r="L134" s="12">
        <v>1</v>
      </c>
      <c r="M134" s="13">
        <v>3</v>
      </c>
      <c r="N134" s="13">
        <v>3</v>
      </c>
      <c r="O134" s="14">
        <v>2</v>
      </c>
      <c r="P134" s="11">
        <v>6</v>
      </c>
      <c r="Q134" s="12">
        <v>1</v>
      </c>
      <c r="R134" s="13">
        <v>1</v>
      </c>
      <c r="S134" s="13">
        <v>1</v>
      </c>
      <c r="T134" s="14">
        <v>1</v>
      </c>
      <c r="U134" s="11">
        <v>6</v>
      </c>
      <c r="V134" s="12">
        <v>1</v>
      </c>
      <c r="W134" s="13">
        <v>1</v>
      </c>
      <c r="X134" s="13">
        <v>1</v>
      </c>
      <c r="Y134" s="14">
        <v>2</v>
      </c>
      <c r="Z134" s="11">
        <v>6</v>
      </c>
      <c r="AA134" s="12">
        <v>1</v>
      </c>
      <c r="AB134" s="13">
        <v>1</v>
      </c>
      <c r="AC134" s="13">
        <v>1</v>
      </c>
      <c r="AD134" s="14">
        <v>1</v>
      </c>
      <c r="AE134" s="11">
        <v>6</v>
      </c>
      <c r="AF134" s="12">
        <v>2</v>
      </c>
      <c r="AG134" s="13">
        <v>1</v>
      </c>
      <c r="AH134" s="13">
        <v>1</v>
      </c>
      <c r="AI134" s="14">
        <v>2</v>
      </c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1</v>
      </c>
      <c r="D135" s="13">
        <v>1</v>
      </c>
      <c r="E135" s="14">
        <v>2</v>
      </c>
      <c r="F135" s="11">
        <v>7</v>
      </c>
      <c r="G135" s="12">
        <v>1</v>
      </c>
      <c r="H135" s="13">
        <v>1</v>
      </c>
      <c r="I135" s="13">
        <v>1</v>
      </c>
      <c r="J135" s="14">
        <v>1</v>
      </c>
      <c r="K135" s="11">
        <v>7</v>
      </c>
      <c r="L135" s="12">
        <v>2</v>
      </c>
      <c r="M135" s="13">
        <v>1</v>
      </c>
      <c r="N135" s="13">
        <v>2</v>
      </c>
      <c r="O135" s="14">
        <v>2</v>
      </c>
      <c r="P135" s="11">
        <v>7</v>
      </c>
      <c r="Q135" s="12">
        <v>1</v>
      </c>
      <c r="R135" s="13">
        <v>1</v>
      </c>
      <c r="S135" s="13">
        <v>1</v>
      </c>
      <c r="T135" s="14">
        <v>1</v>
      </c>
      <c r="U135" s="11">
        <v>7</v>
      </c>
      <c r="V135" s="12">
        <v>1</v>
      </c>
      <c r="W135" s="13">
        <v>1</v>
      </c>
      <c r="X135" s="13">
        <v>1</v>
      </c>
      <c r="Y135" s="14">
        <v>1</v>
      </c>
      <c r="Z135" s="11">
        <v>7</v>
      </c>
      <c r="AA135" s="12">
        <v>2</v>
      </c>
      <c r="AB135" s="13">
        <v>1</v>
      </c>
      <c r="AC135" s="13">
        <v>1</v>
      </c>
      <c r="AD135" s="14">
        <v>1</v>
      </c>
      <c r="AE135" s="11">
        <v>7</v>
      </c>
      <c r="AF135" s="12">
        <v>1</v>
      </c>
      <c r="AG135" s="13">
        <v>2</v>
      </c>
      <c r="AH135" s="13">
        <v>2</v>
      </c>
      <c r="AI135" s="14">
        <v>1</v>
      </c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v>1</v>
      </c>
      <c r="H136" s="13">
        <v>1</v>
      </c>
      <c r="I136" s="13">
        <v>1</v>
      </c>
      <c r="J136" s="14">
        <v>1</v>
      </c>
      <c r="K136" s="11">
        <v>8</v>
      </c>
      <c r="L136" s="12">
        <v>1</v>
      </c>
      <c r="M136" s="13">
        <v>1</v>
      </c>
      <c r="N136" s="13">
        <v>1</v>
      </c>
      <c r="O136" s="14">
        <v>1</v>
      </c>
      <c r="P136" s="11">
        <v>8</v>
      </c>
      <c r="Q136" s="12">
        <v>1</v>
      </c>
      <c r="R136" s="13">
        <v>2</v>
      </c>
      <c r="S136" s="13">
        <v>1</v>
      </c>
      <c r="T136" s="14">
        <v>1</v>
      </c>
      <c r="U136" s="11">
        <v>8</v>
      </c>
      <c r="V136" s="12">
        <v>1</v>
      </c>
      <c r="W136" s="13">
        <v>1</v>
      </c>
      <c r="X136" s="13">
        <v>1</v>
      </c>
      <c r="Y136" s="14">
        <v>2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1</v>
      </c>
      <c r="AG136" s="13">
        <v>1</v>
      </c>
      <c r="AH136" s="13">
        <v>1</v>
      </c>
      <c r="AI136" s="14">
        <v>1</v>
      </c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1</v>
      </c>
      <c r="E137" s="14">
        <v>1</v>
      </c>
      <c r="F137" s="11">
        <v>9</v>
      </c>
      <c r="G137" s="12">
        <v>1</v>
      </c>
      <c r="H137" s="13">
        <v>1</v>
      </c>
      <c r="I137" s="13">
        <v>5</v>
      </c>
      <c r="J137" s="14">
        <v>4</v>
      </c>
      <c r="K137" s="11">
        <v>9</v>
      </c>
      <c r="L137" s="12">
        <v>1</v>
      </c>
      <c r="M137" s="13">
        <v>3</v>
      </c>
      <c r="N137" s="13">
        <v>1</v>
      </c>
      <c r="O137" s="14">
        <v>1</v>
      </c>
      <c r="P137" s="11">
        <v>9</v>
      </c>
      <c r="Q137" s="12">
        <v>1</v>
      </c>
      <c r="R137" s="13">
        <v>1</v>
      </c>
      <c r="S137" s="13">
        <v>1</v>
      </c>
      <c r="T137" s="14">
        <v>3</v>
      </c>
      <c r="U137" s="11">
        <v>9</v>
      </c>
      <c r="V137" s="12">
        <v>1</v>
      </c>
      <c r="W137" s="13">
        <v>1</v>
      </c>
      <c r="X137" s="13">
        <v>1</v>
      </c>
      <c r="Y137" s="14">
        <v>2</v>
      </c>
      <c r="Z137" s="11">
        <v>9</v>
      </c>
      <c r="AA137" s="12">
        <v>4</v>
      </c>
      <c r="AB137" s="13">
        <v>4</v>
      </c>
      <c r="AC137" s="13">
        <v>2</v>
      </c>
      <c r="AD137" s="14">
        <v>1</v>
      </c>
      <c r="AE137" s="11">
        <v>9</v>
      </c>
      <c r="AF137" s="12">
        <v>4</v>
      </c>
      <c r="AG137" s="13">
        <v>3</v>
      </c>
      <c r="AH137" s="13">
        <v>1</v>
      </c>
      <c r="AI137" s="14">
        <v>1</v>
      </c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1</v>
      </c>
      <c r="D138" s="13">
        <v>2</v>
      </c>
      <c r="E138" s="14">
        <v>1</v>
      </c>
      <c r="F138" s="11">
        <v>10</v>
      </c>
      <c r="G138" s="12">
        <v>2</v>
      </c>
      <c r="H138" s="13">
        <v>1</v>
      </c>
      <c r="I138" s="13">
        <v>1</v>
      </c>
      <c r="J138" s="14">
        <v>2</v>
      </c>
      <c r="K138" s="11">
        <v>10</v>
      </c>
      <c r="L138" s="12">
        <v>2</v>
      </c>
      <c r="M138" s="13">
        <v>2</v>
      </c>
      <c r="N138" s="13">
        <v>1</v>
      </c>
      <c r="O138" s="14">
        <v>1</v>
      </c>
      <c r="P138" s="11">
        <v>10</v>
      </c>
      <c r="Q138" s="12">
        <v>1</v>
      </c>
      <c r="R138" s="13">
        <v>1</v>
      </c>
      <c r="S138" s="13">
        <v>2</v>
      </c>
      <c r="T138" s="14">
        <v>2</v>
      </c>
      <c r="U138" s="11">
        <v>10</v>
      </c>
      <c r="V138" s="12">
        <v>2</v>
      </c>
      <c r="W138" s="13">
        <v>1</v>
      </c>
      <c r="X138" s="13">
        <v>1</v>
      </c>
      <c r="Y138" s="14">
        <v>3</v>
      </c>
      <c r="Z138" s="11">
        <v>10</v>
      </c>
      <c r="AA138" s="12">
        <v>1</v>
      </c>
      <c r="AB138" s="13">
        <v>1</v>
      </c>
      <c r="AC138" s="13">
        <v>1</v>
      </c>
      <c r="AD138" s="14">
        <v>2</v>
      </c>
      <c r="AE138" s="11">
        <v>10</v>
      </c>
      <c r="AF138" s="12">
        <v>2</v>
      </c>
      <c r="AG138" s="13">
        <v>2</v>
      </c>
      <c r="AH138" s="13">
        <v>3</v>
      </c>
      <c r="AI138" s="14">
        <v>2</v>
      </c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1</v>
      </c>
      <c r="D139" s="13">
        <v>1</v>
      </c>
      <c r="E139" s="14">
        <v>1</v>
      </c>
      <c r="F139" s="11">
        <v>11</v>
      </c>
      <c r="G139" s="12">
        <v>1</v>
      </c>
      <c r="H139" s="13">
        <v>1</v>
      </c>
      <c r="I139" s="13">
        <v>1</v>
      </c>
      <c r="J139" s="14">
        <v>1</v>
      </c>
      <c r="K139" s="11">
        <v>11</v>
      </c>
      <c r="L139" s="12">
        <v>1</v>
      </c>
      <c r="M139" s="13">
        <v>2</v>
      </c>
      <c r="N139" s="13">
        <v>1</v>
      </c>
      <c r="O139" s="14">
        <v>2</v>
      </c>
      <c r="P139" s="11">
        <v>11</v>
      </c>
      <c r="Q139" s="12">
        <v>2</v>
      </c>
      <c r="R139" s="13">
        <v>2</v>
      </c>
      <c r="S139" s="13">
        <v>1</v>
      </c>
      <c r="T139" s="14">
        <v>1</v>
      </c>
      <c r="U139" s="11">
        <v>11</v>
      </c>
      <c r="V139" s="12">
        <v>1</v>
      </c>
      <c r="W139" s="13">
        <v>2</v>
      </c>
      <c r="X139" s="13">
        <v>2</v>
      </c>
      <c r="Y139" s="14">
        <v>1</v>
      </c>
      <c r="Z139" s="11">
        <v>11</v>
      </c>
      <c r="AA139" s="12">
        <v>1</v>
      </c>
      <c r="AB139" s="13">
        <v>1</v>
      </c>
      <c r="AC139" s="13">
        <v>1</v>
      </c>
      <c r="AD139" s="14">
        <v>1</v>
      </c>
      <c r="AE139" s="11">
        <v>11</v>
      </c>
      <c r="AF139" s="12">
        <v>2</v>
      </c>
      <c r="AG139" s="13">
        <v>2</v>
      </c>
      <c r="AH139" s="13">
        <v>1</v>
      </c>
      <c r="AI139" s="14">
        <v>1</v>
      </c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2</v>
      </c>
      <c r="E140" s="14">
        <v>2</v>
      </c>
      <c r="F140" s="11">
        <v>12</v>
      </c>
      <c r="G140" s="12">
        <v>1</v>
      </c>
      <c r="H140" s="13">
        <v>1</v>
      </c>
      <c r="I140" s="13">
        <v>1</v>
      </c>
      <c r="J140" s="14">
        <v>1</v>
      </c>
      <c r="K140" s="11">
        <v>12</v>
      </c>
      <c r="L140" s="12">
        <v>1</v>
      </c>
      <c r="M140" s="13">
        <v>2</v>
      </c>
      <c r="N140" s="13">
        <v>1</v>
      </c>
      <c r="O140" s="14">
        <v>1</v>
      </c>
      <c r="P140" s="11">
        <v>12</v>
      </c>
      <c r="Q140" s="12">
        <v>1</v>
      </c>
      <c r="R140" s="13">
        <v>1</v>
      </c>
      <c r="S140" s="13">
        <v>1</v>
      </c>
      <c r="T140" s="14">
        <v>1</v>
      </c>
      <c r="U140" s="11">
        <v>12</v>
      </c>
      <c r="V140" s="12">
        <v>1</v>
      </c>
      <c r="W140" s="13">
        <v>1</v>
      </c>
      <c r="X140" s="13">
        <v>1</v>
      </c>
      <c r="Y140" s="14">
        <v>1</v>
      </c>
      <c r="Z140" s="11">
        <v>12</v>
      </c>
      <c r="AA140" s="12">
        <v>1</v>
      </c>
      <c r="AB140" s="13">
        <v>1</v>
      </c>
      <c r="AC140" s="13">
        <v>1</v>
      </c>
      <c r="AD140" s="14">
        <v>1</v>
      </c>
      <c r="AE140" s="11">
        <v>12</v>
      </c>
      <c r="AF140" s="12">
        <v>1</v>
      </c>
      <c r="AG140" s="13">
        <v>1</v>
      </c>
      <c r="AH140" s="13">
        <v>1</v>
      </c>
      <c r="AI140" s="14">
        <v>3</v>
      </c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2</v>
      </c>
      <c r="C141" s="13">
        <v>2</v>
      </c>
      <c r="D141" s="13">
        <v>1</v>
      </c>
      <c r="E141" s="14">
        <v>2</v>
      </c>
      <c r="F141" s="11">
        <v>13</v>
      </c>
      <c r="G141" s="12">
        <v>1</v>
      </c>
      <c r="H141" s="13">
        <v>3</v>
      </c>
      <c r="I141" s="13">
        <v>2</v>
      </c>
      <c r="J141" s="14">
        <v>2</v>
      </c>
      <c r="K141" s="11">
        <v>13</v>
      </c>
      <c r="L141" s="12">
        <v>2</v>
      </c>
      <c r="M141" s="13">
        <v>2</v>
      </c>
      <c r="N141" s="13">
        <v>1</v>
      </c>
      <c r="O141" s="14">
        <v>2</v>
      </c>
      <c r="P141" s="11">
        <v>13</v>
      </c>
      <c r="Q141" s="12">
        <v>2</v>
      </c>
      <c r="R141" s="13">
        <v>1</v>
      </c>
      <c r="S141" s="13">
        <v>1</v>
      </c>
      <c r="T141" s="14">
        <v>2</v>
      </c>
      <c r="U141" s="11">
        <v>13</v>
      </c>
      <c r="V141" s="12">
        <v>2</v>
      </c>
      <c r="W141" s="13">
        <v>2</v>
      </c>
      <c r="X141" s="13">
        <v>2</v>
      </c>
      <c r="Y141" s="14">
        <v>2</v>
      </c>
      <c r="Z141" s="11">
        <v>13</v>
      </c>
      <c r="AA141" s="12">
        <v>1</v>
      </c>
      <c r="AB141" s="13">
        <v>1</v>
      </c>
      <c r="AC141" s="13">
        <v>2</v>
      </c>
      <c r="AD141" s="14">
        <v>2</v>
      </c>
      <c r="AE141" s="11">
        <v>13</v>
      </c>
      <c r="AF141" s="12">
        <v>1</v>
      </c>
      <c r="AG141" s="13">
        <v>2</v>
      </c>
      <c r="AH141" s="13">
        <v>2</v>
      </c>
      <c r="AI141" s="14">
        <v>2</v>
      </c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2</v>
      </c>
      <c r="C142" s="13">
        <v>1</v>
      </c>
      <c r="D142" s="13">
        <v>1</v>
      </c>
      <c r="E142" s="14">
        <v>2</v>
      </c>
      <c r="F142" s="11">
        <v>14</v>
      </c>
      <c r="G142" s="12">
        <v>2</v>
      </c>
      <c r="H142" s="13">
        <v>2</v>
      </c>
      <c r="I142" s="13">
        <v>2</v>
      </c>
      <c r="J142" s="14">
        <v>1</v>
      </c>
      <c r="K142" s="11">
        <v>14</v>
      </c>
      <c r="L142" s="12">
        <v>2</v>
      </c>
      <c r="M142" s="13">
        <v>1</v>
      </c>
      <c r="N142" s="13">
        <v>1</v>
      </c>
      <c r="O142" s="14">
        <v>2</v>
      </c>
      <c r="P142" s="11">
        <v>14</v>
      </c>
      <c r="Q142" s="12">
        <v>2</v>
      </c>
      <c r="R142" s="13">
        <v>2</v>
      </c>
      <c r="S142" s="13">
        <v>1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1</v>
      </c>
      <c r="Z142" s="11">
        <v>14</v>
      </c>
      <c r="AA142" s="12">
        <v>1</v>
      </c>
      <c r="AB142" s="13">
        <v>1</v>
      </c>
      <c r="AC142" s="13">
        <v>2</v>
      </c>
      <c r="AD142" s="14">
        <v>4</v>
      </c>
      <c r="AE142" s="11">
        <v>14</v>
      </c>
      <c r="AF142" s="12">
        <v>3</v>
      </c>
      <c r="AG142" s="13">
        <v>2</v>
      </c>
      <c r="AH142" s="13">
        <v>2</v>
      </c>
      <c r="AI142" s="14">
        <v>1</v>
      </c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2</v>
      </c>
      <c r="C143" s="13">
        <v>1</v>
      </c>
      <c r="D143" s="13">
        <v>1</v>
      </c>
      <c r="E143" s="14">
        <v>2</v>
      </c>
      <c r="F143" s="11">
        <v>15</v>
      </c>
      <c r="G143" s="12">
        <v>1</v>
      </c>
      <c r="H143" s="13">
        <v>1</v>
      </c>
      <c r="I143" s="13">
        <v>2</v>
      </c>
      <c r="J143" s="14">
        <v>2</v>
      </c>
      <c r="K143" s="11">
        <v>15</v>
      </c>
      <c r="L143" s="12">
        <v>2</v>
      </c>
      <c r="M143" s="13">
        <v>1</v>
      </c>
      <c r="N143" s="13">
        <v>2</v>
      </c>
      <c r="O143" s="14">
        <v>2</v>
      </c>
      <c r="P143" s="11">
        <v>15</v>
      </c>
      <c r="Q143" s="12">
        <v>2</v>
      </c>
      <c r="R143" s="13">
        <v>1</v>
      </c>
      <c r="S143" s="13">
        <v>1</v>
      </c>
      <c r="T143" s="14">
        <v>1</v>
      </c>
      <c r="U143" s="11">
        <v>15</v>
      </c>
      <c r="V143" s="12">
        <v>2</v>
      </c>
      <c r="W143" s="13">
        <v>2</v>
      </c>
      <c r="X143" s="13">
        <v>1</v>
      </c>
      <c r="Y143" s="14">
        <v>3</v>
      </c>
      <c r="Z143" s="11">
        <v>15</v>
      </c>
      <c r="AA143" s="12">
        <v>1</v>
      </c>
      <c r="AB143" s="13">
        <v>2</v>
      </c>
      <c r="AC143" s="13">
        <v>2</v>
      </c>
      <c r="AD143" s="14">
        <v>1</v>
      </c>
      <c r="AE143" s="11">
        <v>15</v>
      </c>
      <c r="AF143" s="12">
        <v>1</v>
      </c>
      <c r="AG143" s="13">
        <v>2</v>
      </c>
      <c r="AH143" s="13">
        <v>2</v>
      </c>
      <c r="AI143" s="14">
        <v>1</v>
      </c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1</v>
      </c>
      <c r="E144" s="14">
        <v>1</v>
      </c>
      <c r="F144" s="11">
        <v>16</v>
      </c>
      <c r="G144" s="12">
        <v>1</v>
      </c>
      <c r="H144" s="13">
        <v>1</v>
      </c>
      <c r="I144" s="13">
        <v>1</v>
      </c>
      <c r="J144" s="14">
        <v>1</v>
      </c>
      <c r="K144" s="11">
        <v>16</v>
      </c>
      <c r="L144" s="12">
        <v>5</v>
      </c>
      <c r="M144" s="13">
        <v>1</v>
      </c>
      <c r="N144" s="13">
        <v>2</v>
      </c>
      <c r="O144" s="14">
        <v>1</v>
      </c>
      <c r="P144" s="11">
        <v>16</v>
      </c>
      <c r="Q144" s="12">
        <v>1</v>
      </c>
      <c r="R144" s="13">
        <v>1</v>
      </c>
      <c r="S144" s="13">
        <v>1</v>
      </c>
      <c r="T144" s="14">
        <v>1</v>
      </c>
      <c r="U144" s="11">
        <v>16</v>
      </c>
      <c r="V144" s="12">
        <v>2</v>
      </c>
      <c r="W144" s="13">
        <v>2</v>
      </c>
      <c r="X144" s="13">
        <v>1</v>
      </c>
      <c r="Y144" s="14">
        <v>1</v>
      </c>
      <c r="Z144" s="11">
        <v>16</v>
      </c>
      <c r="AA144" s="12">
        <v>1</v>
      </c>
      <c r="AB144" s="13">
        <v>1</v>
      </c>
      <c r="AC144" s="13">
        <v>1</v>
      </c>
      <c r="AD144" s="14">
        <v>2</v>
      </c>
      <c r="AE144" s="11">
        <v>16</v>
      </c>
      <c r="AF144" s="12">
        <v>1</v>
      </c>
      <c r="AG144" s="13">
        <v>1</v>
      </c>
      <c r="AH144" s="13">
        <v>1</v>
      </c>
      <c r="AI144" s="14">
        <v>2</v>
      </c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1</v>
      </c>
      <c r="C145" s="13">
        <v>1</v>
      </c>
      <c r="D145" s="13">
        <v>1</v>
      </c>
      <c r="E145" s="14">
        <v>1</v>
      </c>
      <c r="F145" s="11">
        <v>17</v>
      </c>
      <c r="G145" s="12">
        <v>1</v>
      </c>
      <c r="H145" s="13">
        <v>1</v>
      </c>
      <c r="I145" s="13">
        <v>1</v>
      </c>
      <c r="J145" s="14">
        <v>1</v>
      </c>
      <c r="K145" s="11">
        <v>17</v>
      </c>
      <c r="L145" s="12">
        <v>1</v>
      </c>
      <c r="M145" s="13">
        <v>1</v>
      </c>
      <c r="N145" s="13">
        <v>1</v>
      </c>
      <c r="O145" s="14">
        <v>1</v>
      </c>
      <c r="P145" s="11">
        <v>17</v>
      </c>
      <c r="Q145" s="12">
        <v>1</v>
      </c>
      <c r="R145" s="13">
        <v>2</v>
      </c>
      <c r="S145" s="13">
        <v>1</v>
      </c>
      <c r="T145" s="14">
        <v>1</v>
      </c>
      <c r="U145" s="11">
        <v>17</v>
      </c>
      <c r="V145" s="12">
        <v>1</v>
      </c>
      <c r="W145" s="13">
        <v>1</v>
      </c>
      <c r="X145" s="13">
        <v>1</v>
      </c>
      <c r="Y145" s="14">
        <v>1</v>
      </c>
      <c r="Z145" s="11">
        <v>17</v>
      </c>
      <c r="AA145" s="12">
        <v>1</v>
      </c>
      <c r="AB145" s="13">
        <v>1</v>
      </c>
      <c r="AC145" s="13">
        <v>1</v>
      </c>
      <c r="AD145" s="14">
        <v>1</v>
      </c>
      <c r="AE145" s="11">
        <v>17</v>
      </c>
      <c r="AF145" s="12">
        <v>1</v>
      </c>
      <c r="AG145" s="13">
        <v>1</v>
      </c>
      <c r="AH145" s="13">
        <v>1</v>
      </c>
      <c r="AI145" s="14">
        <v>1</v>
      </c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1</v>
      </c>
      <c r="C146" s="17">
        <v>1</v>
      </c>
      <c r="D146" s="17">
        <v>1</v>
      </c>
      <c r="E146" s="18">
        <v>2</v>
      </c>
      <c r="F146" s="15">
        <v>18</v>
      </c>
      <c r="G146" s="16">
        <v>1</v>
      </c>
      <c r="H146" s="17">
        <v>2</v>
      </c>
      <c r="I146" s="17">
        <v>2</v>
      </c>
      <c r="J146" s="18">
        <v>1</v>
      </c>
      <c r="K146" s="15">
        <v>18</v>
      </c>
      <c r="L146" s="16">
        <v>2</v>
      </c>
      <c r="M146" s="17">
        <v>1</v>
      </c>
      <c r="N146" s="17">
        <v>2</v>
      </c>
      <c r="O146" s="18">
        <v>1</v>
      </c>
      <c r="P146" s="15">
        <v>18</v>
      </c>
      <c r="Q146" s="16">
        <v>1</v>
      </c>
      <c r="R146" s="17">
        <v>1</v>
      </c>
      <c r="S146" s="17">
        <v>1</v>
      </c>
      <c r="T146" s="18">
        <v>2</v>
      </c>
      <c r="U146" s="15">
        <v>18</v>
      </c>
      <c r="V146" s="16">
        <v>2</v>
      </c>
      <c r="W146" s="17">
        <v>1</v>
      </c>
      <c r="X146" s="17">
        <v>2</v>
      </c>
      <c r="Y146" s="18">
        <v>2</v>
      </c>
      <c r="Z146" s="15">
        <v>18</v>
      </c>
      <c r="AA146" s="16">
        <v>2</v>
      </c>
      <c r="AB146" s="17">
        <v>1</v>
      </c>
      <c r="AC146" s="17">
        <v>2</v>
      </c>
      <c r="AD146" s="18">
        <v>1</v>
      </c>
      <c r="AE146" s="15">
        <v>18</v>
      </c>
      <c r="AF146" s="16">
        <v>2</v>
      </c>
      <c r="AG146" s="17">
        <v>2</v>
      </c>
      <c r="AH146" s="17">
        <v>2</v>
      </c>
      <c r="AI146" s="18">
        <v>2</v>
      </c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110</v>
      </c>
      <c r="B147" s="19">
        <f>SUM(B129:B146)</f>
        <v>24</v>
      </c>
      <c r="C147" s="20">
        <f>SUM(C129:C146)</f>
        <v>22</v>
      </c>
      <c r="D147" s="20">
        <f>SUM(D129:D146)</f>
        <v>24</v>
      </c>
      <c r="E147" s="21">
        <f>SUM(E129:E146)</f>
        <v>26</v>
      </c>
      <c r="F147" s="3" t="s">
        <v>110</v>
      </c>
      <c r="G147" s="19">
        <f>SUM(G129:G146)</f>
        <v>25</v>
      </c>
      <c r="H147" s="20">
        <f>SUM(H129:H146)</f>
        <v>25</v>
      </c>
      <c r="I147" s="20">
        <f>SUM(I129:I146)</f>
        <v>32</v>
      </c>
      <c r="J147" s="21">
        <f>SUM(J129:J146)</f>
        <v>27</v>
      </c>
      <c r="K147" s="3" t="s">
        <v>110</v>
      </c>
      <c r="L147" s="19">
        <f>SUM(L129:L146)</f>
        <v>30</v>
      </c>
      <c r="M147" s="20">
        <f>SUM(M129:M146)</f>
        <v>29</v>
      </c>
      <c r="N147" s="20">
        <f>SUM(N129:N146)</f>
        <v>27</v>
      </c>
      <c r="O147" s="21">
        <f>SUM(O129:O146)</f>
        <v>25</v>
      </c>
      <c r="P147" s="3" t="s">
        <v>110</v>
      </c>
      <c r="Q147" s="19">
        <f>SUM(Q129:Q146)</f>
        <v>24</v>
      </c>
      <c r="R147" s="20">
        <f>SUM(R129:R146)</f>
        <v>24</v>
      </c>
      <c r="S147" s="20">
        <f>SUM(S129:S146)</f>
        <v>21</v>
      </c>
      <c r="T147" s="21">
        <f>SUM(T129:T146)</f>
        <v>24</v>
      </c>
      <c r="U147" s="3" t="s">
        <v>110</v>
      </c>
      <c r="V147" s="19">
        <f>SUM(V129:V146)</f>
        <v>25</v>
      </c>
      <c r="W147" s="20">
        <f>SUM(W129:W146)</f>
        <v>25</v>
      </c>
      <c r="X147" s="20">
        <f>SUM(X129:X146)</f>
        <v>23</v>
      </c>
      <c r="Y147" s="21">
        <f>SUM(Y129:Y146)</f>
        <v>30</v>
      </c>
      <c r="Z147" s="3" t="s">
        <v>110</v>
      </c>
      <c r="AA147" s="19">
        <f>SUM(AA129:AA146)</f>
        <v>23</v>
      </c>
      <c r="AB147" s="20">
        <f>SUM(AB129:AB146)</f>
        <v>24</v>
      </c>
      <c r="AC147" s="20">
        <f>SUM(AC129:AC146)</f>
        <v>26</v>
      </c>
      <c r="AD147" s="21">
        <f>SUM(AD129:AD146)</f>
        <v>24</v>
      </c>
      <c r="AE147" s="3" t="s">
        <v>110</v>
      </c>
      <c r="AF147" s="19">
        <f>SUM(AF129:AF146)</f>
        <v>30</v>
      </c>
      <c r="AG147" s="20">
        <f>SUM(AG129:AG146)</f>
        <v>30</v>
      </c>
      <c r="AH147" s="20">
        <f>SUM(AH129:AH146)</f>
        <v>27</v>
      </c>
      <c r="AI147" s="21">
        <f>SUM(AI129:AI146)</f>
        <v>26</v>
      </c>
      <c r="AJ147" s="3" t="s">
        <v>110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110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110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110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110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110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110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110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110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110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96</v>
      </c>
      <c r="F148" s="2"/>
      <c r="G148" s="2"/>
      <c r="H148" s="2"/>
      <c r="I148" s="2"/>
      <c r="J148" s="22">
        <f>SUM(G147:J147)</f>
        <v>109</v>
      </c>
      <c r="K148" s="2"/>
      <c r="L148" s="2"/>
      <c r="M148" s="2"/>
      <c r="N148" s="2"/>
      <c r="O148" s="22">
        <f>SUM(L147:O147)</f>
        <v>111</v>
      </c>
      <c r="P148" s="2"/>
      <c r="Q148" s="2"/>
      <c r="R148" s="2"/>
      <c r="S148" s="2"/>
      <c r="T148" s="22">
        <f>SUM(Q147:T147)</f>
        <v>93</v>
      </c>
      <c r="U148" s="2"/>
      <c r="V148" s="2"/>
      <c r="W148" s="2"/>
      <c r="X148" s="2"/>
      <c r="Y148" s="22">
        <f>SUM(V147:Y147)</f>
        <v>103</v>
      </c>
      <c r="Z148" s="2"/>
      <c r="AA148" s="2"/>
      <c r="AB148" s="2"/>
      <c r="AC148" s="2"/>
      <c r="AD148" s="22">
        <f>SUM(AA147:AD147)</f>
        <v>97</v>
      </c>
      <c r="AE148" s="2"/>
      <c r="AF148" s="2"/>
      <c r="AG148" s="2"/>
      <c r="AH148" s="2"/>
      <c r="AI148" s="22">
        <f>SUM(AF147:AI147)</f>
        <v>113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29:E46 BT4:BW21 B54:E71 BT29:BW46 BT54:BW71 B104:E121 L54:O71 L4:O21 Q4:T21 V4:Y21 L29:O46 Q29:T46 V29:Y46 G29:J46 AF29:AI46 AK29:AN46 BE29:BH46 BJ29:BM46 BO29:BR46 BY29:CB46 G4:J21 Q54:T71 V54:Y71 G54:J71 AF54:AI71 AF4:AI21 AK4:AN21 BE4:BH21 BJ4:BM21 BO4:BR21 BY4:CB21 B79:E96 BT79:BW96 L79:O96 Q79:T96 V79:Y96 G79:J96 AF79:AI96 AK79:AN96 BE79:BH96 BJ79:BM96 BO79:BR96 BT104:BW121 L104:O121 Q104:T121 V104:Y121 G104:J121 AF104:AI121 AK104:AN121 BE104:BH121 BJ104:BM121 BO104:BR121 BY104:CB121 AK54:AN71 BE54:BH71 BJ54:BM71 BO54:BR71 BY54:CB71 AU54:AX71 BY79:CB96 AU79:AX96 CD79:CG96 AA79:AD96 AP79:AS96 AU4:AX21 AU104:AX121 CD104:CG121 AA104:AD121 AP104:AS121 CD4:CG21 AA4:AD21 AU29:AX46 CD29:CG46 AA29:AD46 AP29:AS46 AZ29:BC46 AP4:AS21 CD54:CG71 AA54:AD71 AP54:AS71 AZ54:BC71 AZ104:BC121 AZ4:BC21 AZ79:BC96 B129:E146 BT129:BW146 L129:O146 Q129:T146 V129:Y146 G129:J146 AF129:AI146 AK129:AN146 BE129:BH146 BJ129:BM146 BO129:BR146 BY129:CB146 AU129:AX146 CD129:CG146 AA129:AD146 AP129:AS146 AZ129:BC146">
    <cfRule type="cellIs" priority="1" dxfId="0" operator="greaterThan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B13" sqref="B13"/>
    </sheetView>
  </sheetViews>
  <sheetFormatPr defaultColWidth="14.7109375" defaultRowHeight="12.75"/>
  <cols>
    <col min="1" max="1" width="11.57421875" style="0" bestFit="1" customWidth="1"/>
    <col min="2" max="2" width="6.421875" style="0" bestFit="1" customWidth="1"/>
    <col min="3" max="3" width="8.28125" style="0" bestFit="1" customWidth="1"/>
    <col min="4" max="4" width="10.421875" style="0" bestFit="1" customWidth="1"/>
    <col min="5" max="5" width="11.421875" style="0" customWidth="1"/>
    <col min="6" max="6" width="9.421875" style="0" bestFit="1" customWidth="1"/>
    <col min="7" max="7" width="8.8515625" style="0" bestFit="1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5" t="s">
        <v>135</v>
      </c>
      <c r="B1" s="35"/>
      <c r="C1" s="35"/>
      <c r="D1" s="35"/>
      <c r="E1" s="35"/>
      <c r="F1" s="35"/>
      <c r="G1" s="35"/>
      <c r="I1" s="31">
        <v>4</v>
      </c>
      <c r="J1" t="s">
        <v>163</v>
      </c>
    </row>
    <row r="2" spans="1:7" ht="12.75">
      <c r="A2" t="s">
        <v>109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Lüdenscheid</v>
      </c>
      <c r="F2" t="str">
        <f>Eingabe_BS!A101</f>
        <v>Dormagen</v>
      </c>
      <c r="G2" t="s">
        <v>313</v>
      </c>
    </row>
    <row r="3" spans="1:7" ht="12.75">
      <c r="A3" t="s">
        <v>136</v>
      </c>
      <c r="B3" s="36">
        <f>SUMPRODUCT(Eingabe_BS!$B4:$AP4,Eingabe_BS!$B$24:$AP$24)</f>
        <v>29</v>
      </c>
      <c r="C3" s="28">
        <f>SUMPRODUCT(Eingabe_BS!$B29:$AP29,Eingabe_BS!$B$49:$AP$49)</f>
        <v>33</v>
      </c>
      <c r="D3" s="28">
        <f>SUMPRODUCT(Eingabe_BS!$B54:$AP54,Eingabe_BS!$B$74:$AP$74)</f>
        <v>37</v>
      </c>
      <c r="E3" s="28">
        <f>SUMPRODUCT(Eingabe_BS!$B79:$AP79,Eingabe_BS!$B$99:$AP$99)</f>
        <v>41</v>
      </c>
      <c r="F3" s="28">
        <f>SUMPRODUCT(Eingabe_BS!$B104:$AP104,Eingabe_BS!$B$124:$AP$124)</f>
        <v>35</v>
      </c>
      <c r="G3" s="28">
        <f>SUMPRODUCT(Eingabe_BS!$B129:$AP129,Eingabe_BS!$B$149:$AP$149)</f>
        <v>39</v>
      </c>
    </row>
    <row r="4" spans="1:7" ht="12.75">
      <c r="A4" t="s">
        <v>146</v>
      </c>
      <c r="B4" s="28">
        <f>SUMPRODUCT(Eingabe_BS!$B5:$AP5,Eingabe_BS!$B$24:$AP$24)</f>
        <v>37</v>
      </c>
      <c r="C4" s="36">
        <f>SUMPRODUCT(Eingabe_BS!$B30:$AP30,Eingabe_BS!$B$49:$AP$49)</f>
        <v>36</v>
      </c>
      <c r="D4" s="28">
        <f>SUMPRODUCT(Eingabe_BS!$B55:$AP55,Eingabe_BS!$B$74:$AP$74)</f>
        <v>39</v>
      </c>
      <c r="E4" s="36">
        <f>SUMPRODUCT(Eingabe_BS!$B80:$AP80,Eingabe_BS!$B$99:$AP$99)</f>
        <v>36</v>
      </c>
      <c r="F4" s="28">
        <f>SUMPRODUCT(Eingabe_BS!$B105:$AP105,Eingabe_BS!$B$124:$AP$124)</f>
        <v>41</v>
      </c>
      <c r="G4" s="28">
        <f>SUMPRODUCT(Eingabe_BS!$B130:$AP130,Eingabe_BS!$B$149:$AP$149)</f>
        <v>38</v>
      </c>
    </row>
    <row r="5" spans="1:7" ht="12.75">
      <c r="A5" t="s">
        <v>137</v>
      </c>
      <c r="B5" s="28">
        <f>SUMPRODUCT(Eingabe_BS!$B6:$AP6,Eingabe_BS!$B$24:$AP$24)</f>
        <v>31</v>
      </c>
      <c r="C5" s="28">
        <f>SUMPRODUCT(Eingabe_BS!$B31:$AP31,Eingabe_BS!$B$49:$AP$49)</f>
        <v>36</v>
      </c>
      <c r="D5" s="28">
        <f>SUMPRODUCT(Eingabe_BS!$B56:$AP56,Eingabe_BS!$B$74:$AP$74)</f>
        <v>33</v>
      </c>
      <c r="E5" s="36">
        <f>SUMPRODUCT(Eingabe_BS!$B81:$AP81,Eingabe_BS!$B$99:$AP$99)</f>
        <v>28</v>
      </c>
      <c r="F5" s="28">
        <f>SUMPRODUCT(Eingabe_BS!$B106:$AP106,Eingabe_BS!$B$124:$AP$124)</f>
        <v>33</v>
      </c>
      <c r="G5" s="28">
        <f>SUMPRODUCT(Eingabe_BS!$B131:$AP131,Eingabe_BS!$B$149:$AP$149)</f>
        <v>34</v>
      </c>
    </row>
    <row r="6" spans="1:7" ht="12.75">
      <c r="A6" t="s">
        <v>324</v>
      </c>
      <c r="B6" s="28">
        <f>SUMPRODUCT(Eingabe_BS!$B7:$AP7,Eingabe_BS!$B$24:$AP$24)</f>
        <v>36</v>
      </c>
      <c r="C6" s="36">
        <f>SUMPRODUCT(Eingabe_BS!$B32:$AP32,Eingabe_BS!$B$49:$AP$49)</f>
        <v>35</v>
      </c>
      <c r="D6" s="28">
        <f>SUMPRODUCT(Eingabe_BS!$B57:$AP57,Eingabe_BS!$B$74:$AP$74)</f>
        <v>46</v>
      </c>
      <c r="E6" s="28">
        <f>SUMPRODUCT(Eingabe_BS!$B82:$AP82,Eingabe_BS!$B$99:$AP$99)</f>
        <v>41</v>
      </c>
      <c r="F6" s="28">
        <f>SUMPRODUCT(Eingabe_BS!$B107:$AP107,Eingabe_BS!$B$124:$AP$124)</f>
        <v>36</v>
      </c>
      <c r="G6" s="28">
        <f>SUMPRODUCT(Eingabe_BS!$B132:$AP132,Eingabe_BS!$B$149:$AP$149)</f>
        <v>36</v>
      </c>
    </row>
    <row r="7" spans="1:7" ht="12.75">
      <c r="A7" t="s">
        <v>310</v>
      </c>
      <c r="B7" s="28">
        <f>SUMPRODUCT(Eingabe_BS!$B8:$AP8,Eingabe_BS!$B$24:$AP$24)</f>
        <v>29</v>
      </c>
      <c r="C7" s="28">
        <f>SUMPRODUCT(Eingabe_BS!$B33:$AP33,Eingabe_BS!$B$49:$AP$49)</f>
        <v>28</v>
      </c>
      <c r="D7" s="36">
        <f>SUMPRODUCT(Eingabe_BS!$B58:$AP58,Eingabe_BS!$B$74:$AP$74)</f>
        <v>27</v>
      </c>
      <c r="E7" s="36">
        <f>SUMPRODUCT(Eingabe_BS!$B83:$AP83,Eingabe_BS!$B$99:$AP$99)</f>
        <v>27</v>
      </c>
      <c r="F7" s="28">
        <f>SUMPRODUCT(Eingabe_BS!$B108:$AP108,Eingabe_BS!$B$124:$AP$124)</f>
        <v>29</v>
      </c>
      <c r="G7" s="28">
        <f>SUMPRODUCT(Eingabe_BS!$B133:$AP133,Eingabe_BS!$B$149:$AP$149)</f>
        <v>30</v>
      </c>
    </row>
    <row r="8" spans="1:7" ht="12.75">
      <c r="A8" t="s">
        <v>325</v>
      </c>
      <c r="B8" s="28">
        <f>SUMPRODUCT(Eingabe_BS!$B9:$AP9,Eingabe_BS!$B$24:$AP$24)</f>
        <v>29</v>
      </c>
      <c r="C8" s="36">
        <f>SUMPRODUCT(Eingabe_BS!$B34:$AP34,Eingabe_BS!$B$49:$AP$49)</f>
        <v>27</v>
      </c>
      <c r="D8" s="28">
        <f>SUMPRODUCT(Eingabe_BS!$B59:$AP59,Eingabe_BS!$B$74:$AP$74)</f>
        <v>41</v>
      </c>
      <c r="E8" s="28">
        <f>SUMPRODUCT(Eingabe_BS!$B84:$AP84,Eingabe_BS!$B$99:$AP$99)</f>
        <v>33</v>
      </c>
      <c r="F8" s="28">
        <f>SUMPRODUCT(Eingabe_BS!$B109:$AP109,Eingabe_BS!$B$124:$AP$124)</f>
        <v>29</v>
      </c>
      <c r="G8" s="28">
        <f>SUMPRODUCT(Eingabe_BS!$B134:$AP134,Eingabe_BS!$B$149:$AP$149)</f>
        <v>33</v>
      </c>
    </row>
    <row r="9" spans="1:7" ht="12.75">
      <c r="A9" t="s">
        <v>319</v>
      </c>
      <c r="B9" s="28">
        <f>SUMPRODUCT(Eingabe_BS!$B10:$AP10,Eingabe_BS!$B$24:$AP$24)</f>
        <v>32</v>
      </c>
      <c r="C9" s="28">
        <f>SUMPRODUCT(Eingabe_BS!$B35:$AP35,Eingabe_BS!$B$49:$AP$49)</f>
        <v>28</v>
      </c>
      <c r="D9" s="28">
        <f>SUMPRODUCT(Eingabe_BS!$B60:$AP60,Eingabe_BS!$B$74:$AP$74)</f>
        <v>29</v>
      </c>
      <c r="E9" s="36">
        <f>SUMPRODUCT(Eingabe_BS!$B85:$AP85,Eingabe_BS!$B$99:$AP$99)</f>
        <v>27</v>
      </c>
      <c r="F9" s="28">
        <f>SUMPRODUCT(Eingabe_BS!$B110:$AP110,Eingabe_BS!$B$124:$AP$124)</f>
        <v>33</v>
      </c>
      <c r="G9" s="28">
        <f>SUMPRODUCT(Eingabe_BS!$B135:$AP135,Eingabe_BS!$B$149:$AP$149)</f>
        <v>29</v>
      </c>
    </row>
    <row r="10" spans="1:7" ht="12.75">
      <c r="A10" t="s">
        <v>320</v>
      </c>
      <c r="B10" s="28">
        <f>SUMPRODUCT(Eingabe_BS!$B11:$AP11,Eingabe_BS!$B$24:$AP$24)</f>
        <v>28</v>
      </c>
      <c r="C10" s="36">
        <f>SUMPRODUCT(Eingabe_BS!$B36:$AP36,Eingabe_BS!$B$49:$AP$49)</f>
        <v>24</v>
      </c>
      <c r="D10" s="28">
        <f>SUMPRODUCT(Eingabe_BS!$B61:$AP61,Eingabe_BS!$B$74:$AP$74)</f>
        <v>28</v>
      </c>
      <c r="E10" s="28">
        <f>SUMPRODUCT(Eingabe_BS!$B86:$AP86,Eingabe_BS!$B$99:$AP$99)</f>
        <v>27</v>
      </c>
      <c r="F10" s="36">
        <f>SUMPRODUCT(Eingabe_BS!$B111:$AP111,Eingabe_BS!$B$124:$AP$124)</f>
        <v>24</v>
      </c>
      <c r="G10" s="28">
        <f>SUMPRODUCT(Eingabe_BS!$B136:$AP136,Eingabe_BS!$B$149:$AP$149)</f>
        <v>26</v>
      </c>
    </row>
    <row r="11" spans="1:7" ht="12.75">
      <c r="A11" t="s">
        <v>139</v>
      </c>
      <c r="B11" s="28">
        <f>SUMPRODUCT(Eingabe_BS!$B12:$AP12,Eingabe_BS!$B$24:$AP$24)</f>
        <v>31</v>
      </c>
      <c r="C11" s="28">
        <f>SUMPRODUCT(Eingabe_BS!$B37:$AP37,Eingabe_BS!$B$49:$AP$49)</f>
        <v>39</v>
      </c>
      <c r="D11" s="36">
        <f>SUMPRODUCT(Eingabe_BS!$B62:$AP62,Eingabe_BS!$B$74:$AP$74)</f>
        <v>30</v>
      </c>
      <c r="E11" s="28">
        <f>SUMPRODUCT(Eingabe_BS!$B87:$AP87,Eingabe_BS!$B$99:$AP$99)</f>
        <v>36</v>
      </c>
      <c r="F11" s="28">
        <f>SUMPRODUCT(Eingabe_BS!$B112:$AP112,Eingabe_BS!$B$124:$AP$124)</f>
        <v>40</v>
      </c>
      <c r="G11" s="28">
        <f>SUMPRODUCT(Eingabe_BS!$B137:$AP137,Eingabe_BS!$B$149:$AP$149)</f>
        <v>43</v>
      </c>
    </row>
    <row r="12" spans="1:7" ht="12.75">
      <c r="A12" t="s">
        <v>318</v>
      </c>
      <c r="B12" s="28">
        <f>SUMPRODUCT(Eingabe_BS!$B13:$AP13,Eingabe_BS!$B$24:$AP$24)</f>
        <v>35</v>
      </c>
      <c r="C12" s="36">
        <f>SUMPRODUCT(Eingabe_BS!$B38:$AP38,Eingabe_BS!$B$49:$AP$49)</f>
        <v>27</v>
      </c>
      <c r="D12" s="28">
        <f>SUMPRODUCT(Eingabe_BS!$B63:$AP63,Eingabe_BS!$B$74:$AP$74)</f>
        <v>31</v>
      </c>
      <c r="E12" s="28">
        <f>SUMPRODUCT(Eingabe_BS!$B88:$AP88,Eingabe_BS!$B$99:$AP$99)</f>
        <v>35</v>
      </c>
      <c r="F12" s="28">
        <f>SUMPRODUCT(Eingabe_BS!$B113:$AP113,Eingabe_BS!$B$124:$AP$124)</f>
        <v>33</v>
      </c>
      <c r="G12" s="28">
        <f>SUMPRODUCT(Eingabe_BS!$B138:$AP138,Eingabe_BS!$B$149:$AP$149)</f>
        <v>35</v>
      </c>
    </row>
    <row r="13" spans="1:7" ht="12.75">
      <c r="A13" t="s">
        <v>138</v>
      </c>
      <c r="B13" s="28">
        <f>SUMPRODUCT(Eingabe_BS!$B14:$AP14,Eingabe_BS!$B$24:$AP$24)</f>
        <v>46</v>
      </c>
      <c r="C13" s="28">
        <f>SUMPRODUCT(Eingabe_BS!$B39:$AP39,Eingabe_BS!$B$49:$AP$49)</f>
        <v>28</v>
      </c>
      <c r="D13" s="36">
        <f>SUMPRODUCT(Eingabe_BS!$B64:$AP64,Eingabe_BS!$B$74:$AP$74)</f>
        <v>27</v>
      </c>
      <c r="E13" s="28">
        <f>SUMPRODUCT(Eingabe_BS!$B89:$AP89,Eingabe_BS!$B$99:$AP$99)</f>
        <v>32</v>
      </c>
      <c r="F13" s="28">
        <f>SUMPRODUCT(Eingabe_BS!$B114:$AP114,Eingabe_BS!$B$124:$AP$124)</f>
        <v>33</v>
      </c>
      <c r="G13" s="28">
        <f>SUMPRODUCT(Eingabe_BS!$B139:$AP139,Eingabe_BS!$B$149:$AP$149)</f>
        <v>30</v>
      </c>
    </row>
    <row r="14" spans="1:7" ht="12.75">
      <c r="A14" t="s">
        <v>140</v>
      </c>
      <c r="B14" s="28">
        <f>SUMPRODUCT(Eingabe_BS!$B15:$AP15,Eingabe_BS!$B$24:$AP$24)</f>
        <v>27</v>
      </c>
      <c r="C14" s="28">
        <f>SUMPRODUCT(Eingabe_BS!$B40:$AP40,Eingabe_BS!$B$49:$AP$49)</f>
        <v>28</v>
      </c>
      <c r="D14" s="28">
        <f>SUMPRODUCT(Eingabe_BS!$B65:$AP65,Eingabe_BS!$B$74:$AP$74)</f>
        <v>28</v>
      </c>
      <c r="E14" s="28">
        <f>SUMPRODUCT(Eingabe_BS!$B90:$AP90,Eingabe_BS!$B$99:$AP$99)</f>
        <v>26</v>
      </c>
      <c r="F14" s="36">
        <f>SUMPRODUCT(Eingabe_BS!$B115:$AP115,Eingabe_BS!$B$124:$AP$124)</f>
        <v>25</v>
      </c>
      <c r="G14" s="28">
        <f>SUMPRODUCT(Eingabe_BS!$B140:$AP140,Eingabe_BS!$B$149:$AP$149)</f>
        <v>27</v>
      </c>
    </row>
    <row r="15" spans="1:7" ht="12.75">
      <c r="A15" t="s">
        <v>323</v>
      </c>
      <c r="B15" s="36">
        <f>SUMPRODUCT(Eingabe_BS!$B16:$AP16,Eingabe_BS!$B$24:$AP$24)</f>
        <v>37</v>
      </c>
      <c r="C15" s="28">
        <f>SUMPRODUCT(Eingabe_BS!$B41:$AP41,Eingabe_BS!$B$49:$AP$49)</f>
        <v>43</v>
      </c>
      <c r="D15" s="28">
        <f>SUMPRODUCT(Eingabe_BS!$B66:$AP66,Eingabe_BS!$B$74:$AP$74)</f>
        <v>40</v>
      </c>
      <c r="E15" s="28">
        <f>SUMPRODUCT(Eingabe_BS!$B91:$AP91,Eingabe_BS!$B$99:$AP$99)</f>
        <v>46</v>
      </c>
      <c r="F15" s="28">
        <f>SUMPRODUCT(Eingabe_BS!$B116:$AP116,Eingabe_BS!$B$124:$AP$124)</f>
        <v>43</v>
      </c>
      <c r="G15" s="28">
        <f>SUMPRODUCT(Eingabe_BS!$B141:$AP141,Eingabe_BS!$B$149:$AP$149)</f>
        <v>42</v>
      </c>
    </row>
    <row r="16" spans="1:7" ht="12.75">
      <c r="A16" t="s">
        <v>326</v>
      </c>
      <c r="B16" s="28">
        <f>SUMPRODUCT(Eingabe_BS!$B17:$AP17,Eingabe_BS!$B$24:$AP$24)</f>
        <v>48</v>
      </c>
      <c r="C16" s="28">
        <f>SUMPRODUCT(Eingabe_BS!$B42:$AP42,Eingabe_BS!$B$49:$AP$49)</f>
        <v>38</v>
      </c>
      <c r="D16" s="28">
        <f>SUMPRODUCT(Eingabe_BS!$B67:$AP67,Eingabe_BS!$B$74:$AP$74)</f>
        <v>48</v>
      </c>
      <c r="E16" s="36">
        <f>SUMPRODUCT(Eingabe_BS!$B92:$AP92,Eingabe_BS!$B$99:$AP$99)</f>
        <v>36</v>
      </c>
      <c r="F16" s="28">
        <f>SUMPRODUCT(Eingabe_BS!$B117:$AP117,Eingabe_BS!$B$124:$AP$124)</f>
        <v>37</v>
      </c>
      <c r="G16" s="28">
        <f>SUMPRODUCT(Eingabe_BS!$B142:$AP142,Eingabe_BS!$B$149:$AP$149)</f>
        <v>37</v>
      </c>
    </row>
    <row r="17" spans="1:7" ht="12.75">
      <c r="A17" t="s">
        <v>147</v>
      </c>
      <c r="B17" s="28">
        <f>SUMPRODUCT(Eingabe_BS!$B18:$AP18,Eingabe_BS!$B$24:$AP$24)</f>
        <v>34</v>
      </c>
      <c r="C17" s="28">
        <f>SUMPRODUCT(Eingabe_BS!$B43:$AP43,Eingabe_BS!$B$49:$AP$49)</f>
        <v>33</v>
      </c>
      <c r="D17" s="28">
        <f>SUMPRODUCT(Eingabe_BS!$B68:$AP68,Eingabe_BS!$B$74:$AP$74)</f>
        <v>34</v>
      </c>
      <c r="E17" s="36">
        <f>SUMPRODUCT(Eingabe_BS!$B93:$AP93,Eingabe_BS!$B$99:$AP$99)</f>
        <v>30</v>
      </c>
      <c r="F17" s="28">
        <f>SUMPRODUCT(Eingabe_BS!$B118:$AP118,Eingabe_BS!$B$124:$AP$124)</f>
        <v>41</v>
      </c>
      <c r="G17" s="28">
        <f>SUMPRODUCT(Eingabe_BS!$B143:$AP143,Eingabe_BS!$B$149:$AP$149)</f>
        <v>38</v>
      </c>
    </row>
    <row r="18" spans="1:7" ht="12.75">
      <c r="A18" t="s">
        <v>321</v>
      </c>
      <c r="B18" s="28">
        <f>SUMPRODUCT(Eingabe_BS!$B19:$AP19,Eingabe_BS!$B$24:$AP$24)</f>
        <v>26</v>
      </c>
      <c r="C18" s="36">
        <f>SUMPRODUCT(Eingabe_BS!$B44:$AP44,Eingabe_BS!$B$49:$AP$49)</f>
        <v>24</v>
      </c>
      <c r="D18" s="28">
        <f>SUMPRODUCT(Eingabe_BS!$B69:$AP69,Eingabe_BS!$B$74:$AP$74)</f>
        <v>26</v>
      </c>
      <c r="E18" s="28">
        <f>SUMPRODUCT(Eingabe_BS!$B94:$AP94,Eingabe_BS!$B$99:$AP$99)</f>
        <v>25</v>
      </c>
      <c r="F18" s="28">
        <f>SUMPRODUCT(Eingabe_BS!$B119:$AP119,Eingabe_BS!$B$124:$AP$124)</f>
        <v>29</v>
      </c>
      <c r="G18" s="28">
        <f>SUMPRODUCT(Eingabe_BS!$B144:$AP144,Eingabe_BS!$B$149:$AP$149)</f>
        <v>32</v>
      </c>
    </row>
    <row r="19" spans="1:7" ht="12.75">
      <c r="A19" t="s">
        <v>327</v>
      </c>
      <c r="B19" s="28">
        <f>SUMPRODUCT(Eingabe_BS!$B20:$AP20,Eingabe_BS!$B$24:$AP$24)</f>
        <v>26</v>
      </c>
      <c r="C19" s="36">
        <f>SUMPRODUCT(Eingabe_BS!$B45:$AP45,Eingabe_BS!$B$49:$AP$49)</f>
        <v>25</v>
      </c>
      <c r="D19" s="36">
        <f>SUMPRODUCT(Eingabe_BS!$B70:$AP70,Eingabe_BS!$B$74:$AP$74)</f>
        <v>25</v>
      </c>
      <c r="E19" s="28">
        <f>SUMPRODUCT(Eingabe_BS!$B95:$AP95,Eingabe_BS!$B$99:$AP$99)</f>
        <v>27</v>
      </c>
      <c r="F19" s="28">
        <f>SUMPRODUCT(Eingabe_BS!$B120:$AP120,Eingabe_BS!$B$124:$AP$124)</f>
        <v>26</v>
      </c>
      <c r="G19" s="36">
        <f>SUMPRODUCT(Eingabe_BS!$B145:$AP145,Eingabe_BS!$B$149:$AP$149)</f>
        <v>25</v>
      </c>
    </row>
    <row r="20" spans="1:7" ht="12.75">
      <c r="A20" t="s">
        <v>141</v>
      </c>
      <c r="B20" s="28">
        <f>SUMPRODUCT(Eingabe_BS!$B21:$AP21,Eingabe_BS!$B$24:$AP$24)</f>
        <v>34</v>
      </c>
      <c r="C20" s="36">
        <f>SUMPRODUCT(Eingabe_BS!$B46:$AP46,Eingabe_BS!$B$49:$AP$49)</f>
        <v>33</v>
      </c>
      <c r="D20" s="28">
        <f>SUMPRODUCT(Eingabe_BS!$B71:$AP71,Eingabe_BS!$B$74:$AP$74)</f>
        <v>37</v>
      </c>
      <c r="E20" s="28">
        <f>SUMPRODUCT(Eingabe_BS!$B96:$AP96,Eingabe_BS!$B$99:$AP$99)</f>
        <v>34</v>
      </c>
      <c r="F20" s="28">
        <f>SUMPRODUCT(Eingabe_BS!$B121:$AP121,Eingabe_BS!$B$124:$AP$124)</f>
        <v>37</v>
      </c>
      <c r="G20" s="28">
        <f>SUMPRODUCT(Eingabe_BS!$B146:$AP146,Eingabe_BS!$B$149:$AP$149)</f>
        <v>35</v>
      </c>
    </row>
    <row r="21" spans="1:7" ht="12.75">
      <c r="A21" t="s">
        <v>110</v>
      </c>
      <c r="B21" s="28">
        <f aca="true" t="shared" si="0" ref="B21:G21">SUM(B3:B20)</f>
        <v>595</v>
      </c>
      <c r="C21" s="28">
        <f t="shared" si="0"/>
        <v>565</v>
      </c>
      <c r="D21" s="28">
        <f t="shared" si="0"/>
        <v>606</v>
      </c>
      <c r="E21" s="28">
        <f t="shared" si="0"/>
        <v>587</v>
      </c>
      <c r="F21" s="28">
        <f t="shared" si="0"/>
        <v>604</v>
      </c>
      <c r="G21" s="28">
        <f t="shared" si="0"/>
        <v>609</v>
      </c>
    </row>
    <row r="23" spans="1:7" ht="12.75">
      <c r="A23" s="35" t="s">
        <v>142</v>
      </c>
      <c r="B23" s="35"/>
      <c r="C23" s="35"/>
      <c r="D23" s="35"/>
      <c r="E23" s="35"/>
      <c r="F23" s="35"/>
      <c r="G23" s="35"/>
    </row>
    <row r="24" spans="1:7" ht="12.75">
      <c r="A24" t="s">
        <v>109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Lüdenscheid</v>
      </c>
      <c r="F24" t="str">
        <f t="shared" si="1"/>
        <v>Dormagen</v>
      </c>
      <c r="G24" t="str">
        <f t="shared" si="1"/>
        <v>Heven</v>
      </c>
    </row>
    <row r="25" spans="1:7" ht="12.75">
      <c r="A25" t="str">
        <f>A3</f>
        <v>Pyramiden</v>
      </c>
      <c r="B25" s="28">
        <f aca="true" t="shared" si="2" ref="B25:G34">B3-MIN($B3:$G3)</f>
        <v>0</v>
      </c>
      <c r="C25" s="28">
        <f t="shared" si="2"/>
        <v>4</v>
      </c>
      <c r="D25" s="28">
        <f t="shared" si="2"/>
        <v>8</v>
      </c>
      <c r="E25" s="28">
        <f t="shared" si="2"/>
        <v>12</v>
      </c>
      <c r="F25" s="28">
        <f t="shared" si="2"/>
        <v>6</v>
      </c>
      <c r="G25" s="28">
        <f t="shared" si="2"/>
        <v>10</v>
      </c>
    </row>
    <row r="26" spans="1:7" ht="12.75">
      <c r="A26" t="str">
        <f aca="true" t="shared" si="3" ref="A26:A42">A4</f>
        <v>Doppelwelle</v>
      </c>
      <c r="B26" s="28">
        <f t="shared" si="2"/>
        <v>1</v>
      </c>
      <c r="C26" s="28">
        <f t="shared" si="2"/>
        <v>0</v>
      </c>
      <c r="D26" s="28">
        <f t="shared" si="2"/>
        <v>3</v>
      </c>
      <c r="E26" s="28">
        <f t="shared" si="2"/>
        <v>0</v>
      </c>
      <c r="F26" s="28">
        <f t="shared" si="2"/>
        <v>5</v>
      </c>
      <c r="G26" s="28">
        <f t="shared" si="2"/>
        <v>2</v>
      </c>
    </row>
    <row r="27" spans="1:7" ht="12.75">
      <c r="A27" t="str">
        <f t="shared" si="3"/>
        <v>Winkel</v>
      </c>
      <c r="B27" s="28">
        <f t="shared" si="2"/>
        <v>3</v>
      </c>
      <c r="C27" s="28">
        <f t="shared" si="2"/>
        <v>8</v>
      </c>
      <c r="D27" s="28">
        <f t="shared" si="2"/>
        <v>5</v>
      </c>
      <c r="E27" s="28">
        <f t="shared" si="2"/>
        <v>0</v>
      </c>
      <c r="F27" s="28">
        <f t="shared" si="2"/>
        <v>5</v>
      </c>
      <c r="G27" s="28">
        <f t="shared" si="2"/>
        <v>6</v>
      </c>
    </row>
    <row r="28" spans="1:7" ht="12.75">
      <c r="A28" t="str">
        <f t="shared" si="3"/>
        <v>Röhre</v>
      </c>
      <c r="B28" s="28">
        <f t="shared" si="2"/>
        <v>1</v>
      </c>
      <c r="C28" s="28">
        <f t="shared" si="2"/>
        <v>0</v>
      </c>
      <c r="D28" s="28">
        <f t="shared" si="2"/>
        <v>11</v>
      </c>
      <c r="E28" s="28">
        <f t="shared" si="2"/>
        <v>6</v>
      </c>
      <c r="F28" s="28">
        <f t="shared" si="2"/>
        <v>1</v>
      </c>
      <c r="G28" s="28">
        <f t="shared" si="2"/>
        <v>1</v>
      </c>
    </row>
    <row r="29" spans="1:7" ht="12.75">
      <c r="A29" t="str">
        <f t="shared" si="3"/>
        <v>Passage</v>
      </c>
      <c r="B29" s="28">
        <f t="shared" si="2"/>
        <v>2</v>
      </c>
      <c r="C29" s="28">
        <f t="shared" si="2"/>
        <v>1</v>
      </c>
      <c r="D29" s="28">
        <f t="shared" si="2"/>
        <v>0</v>
      </c>
      <c r="E29" s="28">
        <f t="shared" si="2"/>
        <v>0</v>
      </c>
      <c r="F29" s="28">
        <f t="shared" si="2"/>
        <v>2</v>
      </c>
      <c r="G29" s="28">
        <f t="shared" si="2"/>
        <v>3</v>
      </c>
    </row>
    <row r="30" spans="1:7" ht="12.75">
      <c r="A30" t="str">
        <f t="shared" si="3"/>
        <v>Labby</v>
      </c>
      <c r="B30" s="28">
        <f t="shared" si="2"/>
        <v>2</v>
      </c>
      <c r="C30" s="28">
        <f t="shared" si="2"/>
        <v>0</v>
      </c>
      <c r="D30" s="28">
        <f t="shared" si="2"/>
        <v>14</v>
      </c>
      <c r="E30" s="28">
        <f t="shared" si="2"/>
        <v>6</v>
      </c>
      <c r="F30" s="28">
        <f t="shared" si="2"/>
        <v>2</v>
      </c>
      <c r="G30" s="28">
        <f t="shared" si="2"/>
        <v>6</v>
      </c>
    </row>
    <row r="31" spans="1:7" ht="12.75">
      <c r="A31" t="str">
        <f t="shared" si="3"/>
        <v>Radkappen</v>
      </c>
      <c r="B31" s="28">
        <f t="shared" si="2"/>
        <v>5</v>
      </c>
      <c r="C31" s="28">
        <f t="shared" si="2"/>
        <v>1</v>
      </c>
      <c r="D31" s="28">
        <f t="shared" si="2"/>
        <v>2</v>
      </c>
      <c r="E31" s="28">
        <f t="shared" si="2"/>
        <v>0</v>
      </c>
      <c r="F31" s="28">
        <f t="shared" si="2"/>
        <v>6</v>
      </c>
      <c r="G31" s="28">
        <f t="shared" si="2"/>
        <v>2</v>
      </c>
    </row>
    <row r="32" spans="1:7" ht="12.75">
      <c r="A32" t="str">
        <f t="shared" si="3"/>
        <v>Sandkasten</v>
      </c>
      <c r="B32" s="28">
        <f t="shared" si="2"/>
        <v>4</v>
      </c>
      <c r="C32" s="28">
        <f t="shared" si="2"/>
        <v>0</v>
      </c>
      <c r="D32" s="28">
        <f t="shared" si="2"/>
        <v>4</v>
      </c>
      <c r="E32" s="28">
        <f t="shared" si="2"/>
        <v>3</v>
      </c>
      <c r="F32" s="28">
        <f t="shared" si="2"/>
        <v>0</v>
      </c>
      <c r="G32" s="28">
        <f t="shared" si="2"/>
        <v>2</v>
      </c>
    </row>
    <row r="33" spans="1:7" ht="12.75">
      <c r="A33" t="str">
        <f t="shared" si="3"/>
        <v>Mittelhügel</v>
      </c>
      <c r="B33" s="28">
        <f t="shared" si="2"/>
        <v>1</v>
      </c>
      <c r="C33" s="28">
        <f t="shared" si="2"/>
        <v>9</v>
      </c>
      <c r="D33" s="28">
        <f t="shared" si="2"/>
        <v>0</v>
      </c>
      <c r="E33" s="28">
        <f t="shared" si="2"/>
        <v>6</v>
      </c>
      <c r="F33" s="28">
        <f t="shared" si="2"/>
        <v>10</v>
      </c>
      <c r="G33" s="28">
        <f t="shared" si="2"/>
        <v>13</v>
      </c>
    </row>
    <row r="34" spans="1:7" ht="12.75">
      <c r="A34" t="str">
        <f t="shared" si="3"/>
        <v>Versetzung</v>
      </c>
      <c r="B34" s="28">
        <f t="shared" si="2"/>
        <v>8</v>
      </c>
      <c r="C34" s="28">
        <f t="shared" si="2"/>
        <v>0</v>
      </c>
      <c r="D34" s="28">
        <f t="shared" si="2"/>
        <v>4</v>
      </c>
      <c r="E34" s="28">
        <f t="shared" si="2"/>
        <v>8</v>
      </c>
      <c r="F34" s="28">
        <f t="shared" si="2"/>
        <v>6</v>
      </c>
      <c r="G34" s="28">
        <f t="shared" si="2"/>
        <v>8</v>
      </c>
    </row>
    <row r="35" spans="1:7" ht="12.75">
      <c r="A35" t="str">
        <f t="shared" si="3"/>
        <v>Niere</v>
      </c>
      <c r="B35" s="28">
        <f aca="true" t="shared" si="4" ref="B35:G41">B13-MIN($B13:$G13)</f>
        <v>19</v>
      </c>
      <c r="C35" s="28">
        <f t="shared" si="4"/>
        <v>1</v>
      </c>
      <c r="D35" s="28">
        <f t="shared" si="4"/>
        <v>0</v>
      </c>
      <c r="E35" s="28">
        <f t="shared" si="4"/>
        <v>5</v>
      </c>
      <c r="F35" s="28">
        <f t="shared" si="4"/>
        <v>6</v>
      </c>
      <c r="G35" s="28">
        <f t="shared" si="4"/>
        <v>3</v>
      </c>
    </row>
    <row r="36" spans="1:7" ht="12.75">
      <c r="A36" t="str">
        <f t="shared" si="3"/>
        <v>Netz</v>
      </c>
      <c r="B36" s="28">
        <f t="shared" si="4"/>
        <v>2</v>
      </c>
      <c r="C36" s="28">
        <f t="shared" si="4"/>
        <v>3</v>
      </c>
      <c r="D36" s="28">
        <f t="shared" si="4"/>
        <v>3</v>
      </c>
      <c r="E36" s="28">
        <f t="shared" si="4"/>
        <v>1</v>
      </c>
      <c r="F36" s="28">
        <f t="shared" si="4"/>
        <v>0</v>
      </c>
      <c r="G36" s="28">
        <f t="shared" si="4"/>
        <v>2</v>
      </c>
    </row>
    <row r="37" spans="1:7" ht="12.75">
      <c r="A37" t="str">
        <f t="shared" si="3"/>
        <v>Salto</v>
      </c>
      <c r="B37" s="28">
        <f t="shared" si="4"/>
        <v>0</v>
      </c>
      <c r="C37" s="28">
        <f t="shared" si="4"/>
        <v>6</v>
      </c>
      <c r="D37" s="28">
        <f t="shared" si="4"/>
        <v>3</v>
      </c>
      <c r="E37" s="28">
        <f t="shared" si="4"/>
        <v>9</v>
      </c>
      <c r="F37" s="28">
        <f t="shared" si="4"/>
        <v>6</v>
      </c>
      <c r="G37" s="28">
        <f t="shared" si="4"/>
        <v>5</v>
      </c>
    </row>
    <row r="38" spans="1:7" ht="12.75">
      <c r="A38" t="str">
        <f t="shared" si="3"/>
        <v>Postkasten</v>
      </c>
      <c r="B38" s="28">
        <f t="shared" si="4"/>
        <v>12</v>
      </c>
      <c r="C38" s="28">
        <f t="shared" si="4"/>
        <v>2</v>
      </c>
      <c r="D38" s="28">
        <f t="shared" si="4"/>
        <v>12</v>
      </c>
      <c r="E38" s="28">
        <f t="shared" si="4"/>
        <v>0</v>
      </c>
      <c r="F38" s="28">
        <f t="shared" si="4"/>
        <v>1</v>
      </c>
      <c r="G38" s="28">
        <f t="shared" si="4"/>
        <v>1</v>
      </c>
    </row>
    <row r="39" spans="1:7" ht="12.75">
      <c r="A39" t="str">
        <f t="shared" si="3"/>
        <v>Schleife</v>
      </c>
      <c r="B39" s="28">
        <f t="shared" si="4"/>
        <v>4</v>
      </c>
      <c r="C39" s="28">
        <f t="shared" si="4"/>
        <v>3</v>
      </c>
      <c r="D39" s="28">
        <f t="shared" si="4"/>
        <v>4</v>
      </c>
      <c r="E39" s="28">
        <f t="shared" si="4"/>
        <v>0</v>
      </c>
      <c r="F39" s="28">
        <f t="shared" si="4"/>
        <v>11</v>
      </c>
      <c r="G39" s="28">
        <f t="shared" si="4"/>
        <v>8</v>
      </c>
    </row>
    <row r="40" spans="1:7" ht="12.75">
      <c r="A40" t="str">
        <f t="shared" si="3"/>
        <v>V</v>
      </c>
      <c r="B40" s="28">
        <f t="shared" si="4"/>
        <v>2</v>
      </c>
      <c r="C40" s="28">
        <f t="shared" si="4"/>
        <v>0</v>
      </c>
      <c r="D40" s="28">
        <f t="shared" si="4"/>
        <v>2</v>
      </c>
      <c r="E40" s="28">
        <f t="shared" si="4"/>
        <v>1</v>
      </c>
      <c r="F40" s="28">
        <f t="shared" si="4"/>
        <v>5</v>
      </c>
      <c r="G40" s="28">
        <f t="shared" si="4"/>
        <v>8</v>
      </c>
    </row>
    <row r="41" spans="1:7" ht="12.75">
      <c r="A41" t="str">
        <f t="shared" si="3"/>
        <v>Turm</v>
      </c>
      <c r="B41" s="28">
        <f t="shared" si="4"/>
        <v>1</v>
      </c>
      <c r="C41" s="28">
        <f t="shared" si="4"/>
        <v>0</v>
      </c>
      <c r="D41" s="28">
        <f t="shared" si="4"/>
        <v>0</v>
      </c>
      <c r="E41" s="28">
        <f t="shared" si="4"/>
        <v>2</v>
      </c>
      <c r="F41" s="28">
        <f t="shared" si="4"/>
        <v>1</v>
      </c>
      <c r="G41" s="28">
        <f t="shared" si="4"/>
        <v>0</v>
      </c>
    </row>
    <row r="42" spans="1:7" ht="12.75">
      <c r="A42" t="str">
        <f t="shared" si="3"/>
        <v>Blitz</v>
      </c>
      <c r="B42" s="28">
        <f aca="true" t="shared" si="5" ref="B42:G42">B20-MIN($B20:$G20)</f>
        <v>1</v>
      </c>
      <c r="C42" s="28">
        <f t="shared" si="5"/>
        <v>0</v>
      </c>
      <c r="D42" s="28">
        <f t="shared" si="5"/>
        <v>4</v>
      </c>
      <c r="E42" s="28">
        <f t="shared" si="5"/>
        <v>1</v>
      </c>
      <c r="F42" s="28">
        <f t="shared" si="5"/>
        <v>4</v>
      </c>
      <c r="G42" s="28">
        <f t="shared" si="5"/>
        <v>2</v>
      </c>
    </row>
    <row r="43" spans="1:7" ht="12.75">
      <c r="A43" t="s">
        <v>110</v>
      </c>
      <c r="B43" s="28">
        <f aca="true" t="shared" si="6" ref="B43:G43">B21-MIN($B21:$G21)</f>
        <v>30</v>
      </c>
      <c r="C43" s="28">
        <f t="shared" si="6"/>
        <v>0</v>
      </c>
      <c r="D43" s="28">
        <f t="shared" si="6"/>
        <v>41</v>
      </c>
      <c r="E43" s="28">
        <f t="shared" si="6"/>
        <v>22</v>
      </c>
      <c r="F43" s="28">
        <f t="shared" si="6"/>
        <v>39</v>
      </c>
      <c r="G43" s="28">
        <f t="shared" si="6"/>
        <v>44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5" t="s">
        <v>143</v>
      </c>
      <c r="B45" s="35"/>
      <c r="C45" s="35"/>
      <c r="D45" s="35"/>
      <c r="E45" s="35"/>
      <c r="F45" s="35"/>
      <c r="G45" s="35"/>
      <c r="H45" s="35"/>
    </row>
    <row r="46" spans="1:9" ht="12.75">
      <c r="A46" t="s">
        <v>109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Hardenberg</v>
      </c>
      <c r="E46" t="str">
        <f t="shared" si="7"/>
        <v>Lüdenscheid</v>
      </c>
      <c r="F46" t="str">
        <f t="shared" si="7"/>
        <v>Dormagen</v>
      </c>
      <c r="G46" t="str">
        <f t="shared" si="7"/>
        <v>Heven</v>
      </c>
      <c r="H46" t="s">
        <v>144</v>
      </c>
      <c r="I46" t="s">
        <v>145</v>
      </c>
    </row>
    <row r="47" spans="1:9" ht="12.75">
      <c r="A47" t="str">
        <f>A3</f>
        <v>Pyramiden</v>
      </c>
      <c r="B47" s="29">
        <f aca="true" t="shared" si="8" ref="B47:G56">B3/6/$I$1</f>
        <v>1.2083333333333333</v>
      </c>
      <c r="C47" s="29">
        <f t="shared" si="8"/>
        <v>1.375</v>
      </c>
      <c r="D47" s="29">
        <f t="shared" si="8"/>
        <v>1.5416666666666667</v>
      </c>
      <c r="E47" s="29">
        <f t="shared" si="8"/>
        <v>1.7083333333333333</v>
      </c>
      <c r="F47" s="29">
        <f t="shared" si="8"/>
        <v>1.4583333333333333</v>
      </c>
      <c r="G47" s="29">
        <f t="shared" si="8"/>
        <v>1.625</v>
      </c>
      <c r="H47" s="30">
        <f>AVERAGE(B47:G47)</f>
        <v>1.486111111111111</v>
      </c>
      <c r="I47">
        <f aca="true" t="shared" si="9" ref="I47:I64">RANK(H47,$H$47:$H$64,2)</f>
        <v>13</v>
      </c>
    </row>
    <row r="48" spans="1:9" ht="12.75">
      <c r="A48" t="str">
        <f aca="true" t="shared" si="10" ref="A48:A64">A4</f>
        <v>Doppelwelle</v>
      </c>
      <c r="B48" s="29">
        <f t="shared" si="8"/>
        <v>1.5416666666666667</v>
      </c>
      <c r="C48" s="29">
        <f t="shared" si="8"/>
        <v>1.5</v>
      </c>
      <c r="D48" s="29">
        <f t="shared" si="8"/>
        <v>1.625</v>
      </c>
      <c r="E48" s="29">
        <f t="shared" si="8"/>
        <v>1.5</v>
      </c>
      <c r="F48" s="29">
        <f t="shared" si="8"/>
        <v>1.7083333333333333</v>
      </c>
      <c r="G48" s="29">
        <f t="shared" si="8"/>
        <v>1.5833333333333333</v>
      </c>
      <c r="H48" s="30">
        <f aca="true" t="shared" si="11" ref="H48:H65">AVERAGE(B48:G48)</f>
        <v>1.576388888888889</v>
      </c>
      <c r="I48">
        <f t="shared" si="9"/>
        <v>15</v>
      </c>
    </row>
    <row r="49" spans="1:9" ht="12.75">
      <c r="A49" t="str">
        <f t="shared" si="10"/>
        <v>Winkel</v>
      </c>
      <c r="B49" s="29">
        <f t="shared" si="8"/>
        <v>1.2916666666666667</v>
      </c>
      <c r="C49" s="29">
        <f t="shared" si="8"/>
        <v>1.5</v>
      </c>
      <c r="D49" s="29">
        <f t="shared" si="8"/>
        <v>1.375</v>
      </c>
      <c r="E49" s="29">
        <f t="shared" si="8"/>
        <v>1.1666666666666667</v>
      </c>
      <c r="F49" s="29">
        <f t="shared" si="8"/>
        <v>1.375</v>
      </c>
      <c r="G49" s="29">
        <f t="shared" si="8"/>
        <v>1.4166666666666667</v>
      </c>
      <c r="H49" s="30">
        <f t="shared" si="11"/>
        <v>1.3541666666666667</v>
      </c>
      <c r="I49">
        <f t="shared" si="9"/>
        <v>8</v>
      </c>
    </row>
    <row r="50" spans="1:9" ht="12.75">
      <c r="A50" t="str">
        <f t="shared" si="10"/>
        <v>Röhre</v>
      </c>
      <c r="B50" s="29">
        <f t="shared" si="8"/>
        <v>1.5</v>
      </c>
      <c r="C50" s="29">
        <f t="shared" si="8"/>
        <v>1.4583333333333333</v>
      </c>
      <c r="D50" s="29">
        <f t="shared" si="8"/>
        <v>1.9166666666666667</v>
      </c>
      <c r="E50" s="29">
        <f t="shared" si="8"/>
        <v>1.7083333333333333</v>
      </c>
      <c r="F50" s="29">
        <f t="shared" si="8"/>
        <v>1.5</v>
      </c>
      <c r="G50" s="29">
        <f t="shared" si="8"/>
        <v>1.5</v>
      </c>
      <c r="H50" s="30">
        <f t="shared" si="11"/>
        <v>1.597222222222222</v>
      </c>
      <c r="I50">
        <f t="shared" si="9"/>
        <v>16</v>
      </c>
    </row>
    <row r="51" spans="1:9" ht="12.75">
      <c r="A51" t="str">
        <f t="shared" si="10"/>
        <v>Passage</v>
      </c>
      <c r="B51" s="29">
        <f t="shared" si="8"/>
        <v>1.2083333333333333</v>
      </c>
      <c r="C51" s="29">
        <f t="shared" si="8"/>
        <v>1.1666666666666667</v>
      </c>
      <c r="D51" s="29">
        <f t="shared" si="8"/>
        <v>1.125</v>
      </c>
      <c r="E51" s="29">
        <f t="shared" si="8"/>
        <v>1.125</v>
      </c>
      <c r="F51" s="29">
        <f t="shared" si="8"/>
        <v>1.2083333333333333</v>
      </c>
      <c r="G51" s="29">
        <f t="shared" si="8"/>
        <v>1.25</v>
      </c>
      <c r="H51" s="30">
        <f t="shared" si="11"/>
        <v>1.1805555555555556</v>
      </c>
      <c r="I51">
        <f t="shared" si="9"/>
        <v>5</v>
      </c>
    </row>
    <row r="52" spans="1:9" ht="12.75">
      <c r="A52" t="str">
        <f t="shared" si="10"/>
        <v>Labby</v>
      </c>
      <c r="B52" s="29">
        <f t="shared" si="8"/>
        <v>1.2083333333333333</v>
      </c>
      <c r="C52" s="29">
        <f t="shared" si="8"/>
        <v>1.125</v>
      </c>
      <c r="D52" s="29">
        <f t="shared" si="8"/>
        <v>1.7083333333333333</v>
      </c>
      <c r="E52" s="29">
        <f t="shared" si="8"/>
        <v>1.375</v>
      </c>
      <c r="F52" s="29">
        <f t="shared" si="8"/>
        <v>1.2083333333333333</v>
      </c>
      <c r="G52" s="29">
        <f t="shared" si="8"/>
        <v>1.375</v>
      </c>
      <c r="H52" s="30">
        <f t="shared" si="11"/>
        <v>1.3333333333333333</v>
      </c>
      <c r="I52">
        <f t="shared" si="9"/>
        <v>7</v>
      </c>
    </row>
    <row r="53" spans="1:9" ht="12.75">
      <c r="A53" t="str">
        <f t="shared" si="10"/>
        <v>Radkappen</v>
      </c>
      <c r="B53" s="29">
        <f t="shared" si="8"/>
        <v>1.3333333333333333</v>
      </c>
      <c r="C53" s="29">
        <f t="shared" si="8"/>
        <v>1.1666666666666667</v>
      </c>
      <c r="D53" s="29">
        <f t="shared" si="8"/>
        <v>1.2083333333333333</v>
      </c>
      <c r="E53" s="29">
        <f t="shared" si="8"/>
        <v>1.125</v>
      </c>
      <c r="F53" s="29">
        <f t="shared" si="8"/>
        <v>1.375</v>
      </c>
      <c r="G53" s="29">
        <f t="shared" si="8"/>
        <v>1.2083333333333333</v>
      </c>
      <c r="H53" s="30">
        <f t="shared" si="11"/>
        <v>1.236111111111111</v>
      </c>
      <c r="I53">
        <f t="shared" si="9"/>
        <v>6</v>
      </c>
    </row>
    <row r="54" spans="1:9" ht="12.75">
      <c r="A54" t="str">
        <f t="shared" si="10"/>
        <v>Sandkasten</v>
      </c>
      <c r="B54" s="29">
        <f t="shared" si="8"/>
        <v>1.1666666666666667</v>
      </c>
      <c r="C54" s="29">
        <f t="shared" si="8"/>
        <v>1</v>
      </c>
      <c r="D54" s="29">
        <f t="shared" si="8"/>
        <v>1.1666666666666667</v>
      </c>
      <c r="E54" s="29">
        <f t="shared" si="8"/>
        <v>1.125</v>
      </c>
      <c r="F54" s="29">
        <f t="shared" si="8"/>
        <v>1</v>
      </c>
      <c r="G54" s="29">
        <f t="shared" si="8"/>
        <v>1.0833333333333333</v>
      </c>
      <c r="H54" s="30">
        <f t="shared" si="11"/>
        <v>1.090277777777778</v>
      </c>
      <c r="I54">
        <f t="shared" si="9"/>
        <v>2</v>
      </c>
    </row>
    <row r="55" spans="1:9" ht="12.75">
      <c r="A55" t="str">
        <f t="shared" si="10"/>
        <v>Mittelhügel</v>
      </c>
      <c r="B55" s="29">
        <f t="shared" si="8"/>
        <v>1.2916666666666667</v>
      </c>
      <c r="C55" s="29">
        <f t="shared" si="8"/>
        <v>1.625</v>
      </c>
      <c r="D55" s="29">
        <f t="shared" si="8"/>
        <v>1.25</v>
      </c>
      <c r="E55" s="29">
        <f t="shared" si="8"/>
        <v>1.5</v>
      </c>
      <c r="F55" s="29">
        <f t="shared" si="8"/>
        <v>1.6666666666666667</v>
      </c>
      <c r="G55" s="29">
        <f t="shared" si="8"/>
        <v>1.7916666666666667</v>
      </c>
      <c r="H55" s="30">
        <f t="shared" si="11"/>
        <v>1.5208333333333333</v>
      </c>
      <c r="I55">
        <f t="shared" si="9"/>
        <v>14</v>
      </c>
    </row>
    <row r="56" spans="1:9" ht="12.75">
      <c r="A56" t="str">
        <f t="shared" si="10"/>
        <v>Versetzung</v>
      </c>
      <c r="B56" s="29">
        <f t="shared" si="8"/>
        <v>1.4583333333333333</v>
      </c>
      <c r="C56" s="29">
        <f t="shared" si="8"/>
        <v>1.125</v>
      </c>
      <c r="D56" s="29">
        <f t="shared" si="8"/>
        <v>1.2916666666666667</v>
      </c>
      <c r="E56" s="29">
        <f t="shared" si="8"/>
        <v>1.4583333333333333</v>
      </c>
      <c r="F56" s="29">
        <f t="shared" si="8"/>
        <v>1.375</v>
      </c>
      <c r="G56" s="29">
        <f t="shared" si="8"/>
        <v>1.4583333333333333</v>
      </c>
      <c r="H56" s="30">
        <f t="shared" si="11"/>
        <v>1.361111111111111</v>
      </c>
      <c r="I56">
        <f t="shared" si="9"/>
        <v>9</v>
      </c>
    </row>
    <row r="57" spans="1:9" ht="12.75">
      <c r="A57" t="str">
        <f t="shared" si="10"/>
        <v>Niere</v>
      </c>
      <c r="B57" s="29">
        <f aca="true" t="shared" si="12" ref="B57:G62">B13/6/$I$1</f>
        <v>1.9166666666666667</v>
      </c>
      <c r="C57" s="29">
        <f t="shared" si="12"/>
        <v>1.1666666666666667</v>
      </c>
      <c r="D57" s="29">
        <f t="shared" si="12"/>
        <v>1.125</v>
      </c>
      <c r="E57" s="29">
        <f t="shared" si="12"/>
        <v>1.3333333333333333</v>
      </c>
      <c r="F57" s="29">
        <f t="shared" si="12"/>
        <v>1.375</v>
      </c>
      <c r="G57" s="29">
        <f t="shared" si="12"/>
        <v>1.25</v>
      </c>
      <c r="H57" s="30">
        <f t="shared" si="11"/>
        <v>1.3611111111111114</v>
      </c>
      <c r="I57">
        <f t="shared" si="9"/>
        <v>10</v>
      </c>
    </row>
    <row r="58" spans="1:9" ht="12.75">
      <c r="A58" t="str">
        <f t="shared" si="10"/>
        <v>Netz</v>
      </c>
      <c r="B58" s="29">
        <f t="shared" si="12"/>
        <v>1.125</v>
      </c>
      <c r="C58" s="29">
        <f t="shared" si="12"/>
        <v>1.1666666666666667</v>
      </c>
      <c r="D58" s="29">
        <f t="shared" si="12"/>
        <v>1.1666666666666667</v>
      </c>
      <c r="E58" s="29">
        <f t="shared" si="12"/>
        <v>1.0833333333333333</v>
      </c>
      <c r="F58" s="29">
        <f t="shared" si="12"/>
        <v>1.0416666666666667</v>
      </c>
      <c r="G58" s="29">
        <f t="shared" si="12"/>
        <v>1.125</v>
      </c>
      <c r="H58" s="30">
        <f t="shared" si="11"/>
        <v>1.1180555555555556</v>
      </c>
      <c r="I58">
        <f t="shared" si="9"/>
        <v>3</v>
      </c>
    </row>
    <row r="59" spans="1:9" ht="12.75">
      <c r="A59" t="str">
        <f t="shared" si="10"/>
        <v>Salto</v>
      </c>
      <c r="B59" s="29">
        <f t="shared" si="12"/>
        <v>1.5416666666666667</v>
      </c>
      <c r="C59" s="29">
        <f t="shared" si="12"/>
        <v>1.7916666666666667</v>
      </c>
      <c r="D59" s="29">
        <f t="shared" si="12"/>
        <v>1.6666666666666667</v>
      </c>
      <c r="E59" s="29">
        <f t="shared" si="12"/>
        <v>1.9166666666666667</v>
      </c>
      <c r="F59" s="29">
        <f t="shared" si="12"/>
        <v>1.7916666666666667</v>
      </c>
      <c r="G59" s="29">
        <f t="shared" si="12"/>
        <v>1.75</v>
      </c>
      <c r="H59" s="30">
        <f t="shared" si="11"/>
        <v>1.7430555555555556</v>
      </c>
      <c r="I59">
        <f t="shared" si="9"/>
        <v>18</v>
      </c>
    </row>
    <row r="60" spans="1:9" ht="12.75">
      <c r="A60" t="str">
        <f t="shared" si="10"/>
        <v>Postkasten</v>
      </c>
      <c r="B60" s="29">
        <f t="shared" si="12"/>
        <v>2</v>
      </c>
      <c r="C60" s="29">
        <f t="shared" si="12"/>
        <v>1.5833333333333333</v>
      </c>
      <c r="D60" s="29">
        <f t="shared" si="12"/>
        <v>2</v>
      </c>
      <c r="E60" s="29">
        <f t="shared" si="12"/>
        <v>1.5</v>
      </c>
      <c r="F60" s="29">
        <f t="shared" si="12"/>
        <v>1.5416666666666667</v>
      </c>
      <c r="G60" s="29">
        <f t="shared" si="12"/>
        <v>1.5416666666666667</v>
      </c>
      <c r="H60" s="30">
        <f t="shared" si="11"/>
        <v>1.6944444444444444</v>
      </c>
      <c r="I60">
        <f t="shared" si="9"/>
        <v>17</v>
      </c>
    </row>
    <row r="61" spans="1:9" ht="12.75">
      <c r="A61" t="str">
        <f t="shared" si="10"/>
        <v>Schleife</v>
      </c>
      <c r="B61" s="29">
        <f t="shared" si="12"/>
        <v>1.4166666666666667</v>
      </c>
      <c r="C61" s="29">
        <f t="shared" si="12"/>
        <v>1.375</v>
      </c>
      <c r="D61" s="29">
        <f t="shared" si="12"/>
        <v>1.4166666666666667</v>
      </c>
      <c r="E61" s="29">
        <f t="shared" si="12"/>
        <v>1.25</v>
      </c>
      <c r="F61" s="29">
        <f t="shared" si="12"/>
        <v>1.7083333333333333</v>
      </c>
      <c r="G61" s="29">
        <f t="shared" si="12"/>
        <v>1.5833333333333333</v>
      </c>
      <c r="H61" s="30">
        <f t="shared" si="11"/>
        <v>1.4583333333333333</v>
      </c>
      <c r="I61">
        <f t="shared" si="9"/>
        <v>11</v>
      </c>
    </row>
    <row r="62" spans="1:9" ht="12.75">
      <c r="A62" t="str">
        <f t="shared" si="10"/>
        <v>V</v>
      </c>
      <c r="B62" s="29">
        <f t="shared" si="12"/>
        <v>1.0833333333333333</v>
      </c>
      <c r="C62" s="29">
        <f t="shared" si="12"/>
        <v>1</v>
      </c>
      <c r="D62" s="29">
        <f t="shared" si="12"/>
        <v>1.0833333333333333</v>
      </c>
      <c r="E62" s="29">
        <f t="shared" si="12"/>
        <v>1.0416666666666667</v>
      </c>
      <c r="F62" s="29">
        <f t="shared" si="12"/>
        <v>1.2083333333333333</v>
      </c>
      <c r="G62" s="29">
        <f t="shared" si="12"/>
        <v>1.3333333333333333</v>
      </c>
      <c r="H62" s="30">
        <f t="shared" si="11"/>
        <v>1.1249999999999998</v>
      </c>
      <c r="I62">
        <f t="shared" si="9"/>
        <v>4</v>
      </c>
    </row>
    <row r="63" spans="1:9" ht="12.75">
      <c r="A63" t="str">
        <f t="shared" si="10"/>
        <v>Turm</v>
      </c>
      <c r="B63" s="29">
        <f aca="true" t="shared" si="13" ref="B63:G63">B19/6/$I$1</f>
        <v>1.0833333333333333</v>
      </c>
      <c r="C63" s="29">
        <f t="shared" si="13"/>
        <v>1.0416666666666667</v>
      </c>
      <c r="D63" s="29">
        <f t="shared" si="13"/>
        <v>1.0416666666666667</v>
      </c>
      <c r="E63" s="29">
        <f t="shared" si="13"/>
        <v>1.125</v>
      </c>
      <c r="F63" s="29">
        <f t="shared" si="13"/>
        <v>1.0833333333333333</v>
      </c>
      <c r="G63" s="29">
        <f t="shared" si="13"/>
        <v>1.0416666666666667</v>
      </c>
      <c r="H63" s="30">
        <f t="shared" si="11"/>
        <v>1.0694444444444444</v>
      </c>
      <c r="I63">
        <f t="shared" si="9"/>
        <v>1</v>
      </c>
    </row>
    <row r="64" spans="1:9" ht="12.75">
      <c r="A64" t="str">
        <f t="shared" si="10"/>
        <v>Blitz</v>
      </c>
      <c r="B64" s="29">
        <f aca="true" t="shared" si="14" ref="B64:G64">B20/6/$I$1</f>
        <v>1.4166666666666667</v>
      </c>
      <c r="C64" s="29">
        <f t="shared" si="14"/>
        <v>1.375</v>
      </c>
      <c r="D64" s="29">
        <f t="shared" si="14"/>
        <v>1.5416666666666667</v>
      </c>
      <c r="E64" s="29">
        <f t="shared" si="14"/>
        <v>1.4166666666666667</v>
      </c>
      <c r="F64" s="29">
        <f t="shared" si="14"/>
        <v>1.5416666666666667</v>
      </c>
      <c r="G64" s="29">
        <f t="shared" si="14"/>
        <v>1.4583333333333333</v>
      </c>
      <c r="H64" s="30">
        <f t="shared" si="11"/>
        <v>1.4583333333333337</v>
      </c>
      <c r="I64">
        <f t="shared" si="9"/>
        <v>12</v>
      </c>
    </row>
    <row r="65" spans="1:8" ht="12.75">
      <c r="A65" t="s">
        <v>110</v>
      </c>
      <c r="B65" s="29">
        <f aca="true" t="shared" si="15" ref="B65:G65">B21/6/$I$1</f>
        <v>24.791666666666668</v>
      </c>
      <c r="C65" s="29">
        <f t="shared" si="15"/>
        <v>23.541666666666668</v>
      </c>
      <c r="D65" s="29">
        <f t="shared" si="15"/>
        <v>25.25</v>
      </c>
      <c r="E65" s="29">
        <f t="shared" si="15"/>
        <v>24.458333333333332</v>
      </c>
      <c r="F65" s="29">
        <f t="shared" si="15"/>
        <v>25.166666666666668</v>
      </c>
      <c r="G65" s="29">
        <f t="shared" si="15"/>
        <v>25.375</v>
      </c>
      <c r="H65" s="30">
        <f t="shared" si="11"/>
        <v>24.76388888888889</v>
      </c>
    </row>
  </sheetData>
  <sheetProtection/>
  <mergeCells count="3">
    <mergeCell ref="A45:H45"/>
    <mergeCell ref="A1:G1"/>
    <mergeCell ref="A23:G2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595</v>
      </c>
      <c r="C1" t="str">
        <f>Auswertung_BS!I8</f>
        <v>11 / 6</v>
      </c>
      <c r="D1">
        <v>1</v>
      </c>
      <c r="E1">
        <f aca="true" t="shared" si="0" ref="E1:E6">B1+D1/10000</f>
        <v>595.0001</v>
      </c>
      <c r="F1" t="str">
        <f aca="true" t="shared" si="1" ref="F1:F6">A1</f>
        <v>MGC "AS" Witten 1</v>
      </c>
      <c r="G1">
        <v>1</v>
      </c>
      <c r="H1">
        <f aca="true" t="shared" si="2" ref="H1:H6">SMALL($E$1:$E$6,G1)</f>
        <v>565.0002</v>
      </c>
      <c r="I1" t="str">
        <f aca="true" t="shared" si="3" ref="I1:I6">VLOOKUP(H1,$E$1:$F$6,2,FALSE)</f>
        <v>MGC Biebertal 1</v>
      </c>
      <c r="J1">
        <f aca="true" t="shared" si="4" ref="J1:J6">VLOOKUP(I1,$A$1:$B$6,2,FALSE)</f>
        <v>565</v>
      </c>
    </row>
    <row r="2" spans="1:10" ht="12.75">
      <c r="A2" t="str">
        <f>Auswertung_BS!A27</f>
        <v>MGC Biebertal 1</v>
      </c>
      <c r="B2">
        <f>Auswertung_BS!H27</f>
        <v>565</v>
      </c>
      <c r="C2" t="str">
        <f>Auswertung_BS!I27</f>
        <v>12 / 5</v>
      </c>
      <c r="D2">
        <v>2</v>
      </c>
      <c r="E2">
        <f t="shared" si="0"/>
        <v>565.0002</v>
      </c>
      <c r="F2" t="str">
        <f t="shared" si="1"/>
        <v>MGC Biebertal 1</v>
      </c>
      <c r="G2">
        <v>2</v>
      </c>
      <c r="H2">
        <f t="shared" si="2"/>
        <v>587.0004</v>
      </c>
      <c r="I2" t="str">
        <f t="shared" si="3"/>
        <v>MC 62 Lüdenscheid 1</v>
      </c>
      <c r="J2">
        <f t="shared" si="4"/>
        <v>587</v>
      </c>
    </row>
    <row r="3" spans="1:10" ht="12.75">
      <c r="A3" t="str">
        <f>Auswertung_BS!A46</f>
        <v>BGS Hardenberg 2</v>
      </c>
      <c r="B3">
        <f>Auswertung_BS!H46</f>
        <v>606</v>
      </c>
      <c r="C3" t="str">
        <f>Auswertung_BS!I46</f>
        <v>18 / 4</v>
      </c>
      <c r="D3">
        <v>3</v>
      </c>
      <c r="E3">
        <f t="shared" si="0"/>
        <v>606.0003</v>
      </c>
      <c r="F3" t="str">
        <f t="shared" si="1"/>
        <v>BGS Hardenberg 2</v>
      </c>
      <c r="G3">
        <v>3</v>
      </c>
      <c r="H3">
        <f t="shared" si="2"/>
        <v>595.0001</v>
      </c>
      <c r="I3" t="str">
        <f t="shared" si="3"/>
        <v>MGC "AS" Witten 1</v>
      </c>
      <c r="J3">
        <f t="shared" si="4"/>
        <v>595</v>
      </c>
    </row>
    <row r="4" spans="1:10" ht="12.75">
      <c r="A4" t="str">
        <f>Auswertung_BS!A65</f>
        <v>MC 62 Lüdenscheid 1</v>
      </c>
      <c r="B4">
        <f>Auswertung_BS!H65</f>
        <v>587</v>
      </c>
      <c r="C4" t="str">
        <f>Auswertung_BS!I65</f>
        <v>14 / 5</v>
      </c>
      <c r="D4">
        <v>4</v>
      </c>
      <c r="E4">
        <f t="shared" si="0"/>
        <v>587.0004</v>
      </c>
      <c r="F4" t="str">
        <f t="shared" si="1"/>
        <v>MC 62 Lüdenscheid 1</v>
      </c>
      <c r="G4">
        <v>4</v>
      </c>
      <c r="H4">
        <f t="shared" si="2"/>
        <v>604.0005</v>
      </c>
      <c r="I4" t="str">
        <f t="shared" si="3"/>
        <v>BGC Dormagen 1</v>
      </c>
      <c r="J4">
        <f t="shared" si="4"/>
        <v>604</v>
      </c>
    </row>
    <row r="5" spans="1:10" ht="12.75">
      <c r="A5" t="str">
        <f>Auswertung_BS!A84</f>
        <v>BGC Dormagen 1</v>
      </c>
      <c r="B5">
        <f>Auswertung_BS!H84</f>
        <v>604</v>
      </c>
      <c r="C5" t="str">
        <f>Auswertung_BS!I84</f>
        <v>21 / 3</v>
      </c>
      <c r="D5">
        <v>5</v>
      </c>
      <c r="E5">
        <f t="shared" si="0"/>
        <v>604.0005</v>
      </c>
      <c r="F5" t="str">
        <f t="shared" si="1"/>
        <v>BGC Dormagen 1</v>
      </c>
      <c r="G5">
        <v>5</v>
      </c>
      <c r="H5">
        <f t="shared" si="2"/>
        <v>606.0003</v>
      </c>
      <c r="I5" t="str">
        <f t="shared" si="3"/>
        <v>BGS Hardenberg 2</v>
      </c>
      <c r="J5">
        <f t="shared" si="4"/>
        <v>606</v>
      </c>
    </row>
    <row r="6" spans="1:10" ht="12.75">
      <c r="A6" t="str">
        <f>Auswertung_BS!A103</f>
        <v>MGC Heven 1</v>
      </c>
      <c r="B6">
        <f>Auswertung_BS!H103</f>
        <v>609</v>
      </c>
      <c r="C6" t="str">
        <f>Auswertung_BS!I103</f>
        <v>7 / 2</v>
      </c>
      <c r="D6">
        <v>6</v>
      </c>
      <c r="E6">
        <f t="shared" si="0"/>
        <v>609.0006</v>
      </c>
      <c r="F6" t="str">
        <f t="shared" si="1"/>
        <v>MGC Heven 1</v>
      </c>
      <c r="G6">
        <v>6</v>
      </c>
      <c r="H6">
        <f t="shared" si="2"/>
        <v>609.0006</v>
      </c>
      <c r="I6" t="str">
        <f t="shared" si="3"/>
        <v>MGC Heven 1</v>
      </c>
      <c r="J6">
        <f t="shared" si="4"/>
        <v>609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3.8515625" style="0" bestFit="1" customWidth="1"/>
    <col min="6" max="6" width="6.421875" style="0" bestFit="1" customWidth="1"/>
  </cols>
  <sheetData>
    <row r="1" spans="1:5" ht="12.75">
      <c r="A1" t="s">
        <v>166</v>
      </c>
      <c r="B1" t="s">
        <v>167</v>
      </c>
      <c r="C1" t="s">
        <v>119</v>
      </c>
      <c r="D1" t="s">
        <v>168</v>
      </c>
      <c r="E1" t="s">
        <v>169</v>
      </c>
    </row>
    <row r="2" spans="1:6" ht="12.75">
      <c r="A2">
        <v>36379</v>
      </c>
      <c r="B2" t="s">
        <v>194</v>
      </c>
      <c r="C2" t="s">
        <v>221</v>
      </c>
      <c r="D2" t="s">
        <v>222</v>
      </c>
      <c r="E2" t="s">
        <v>215</v>
      </c>
      <c r="F2" t="s">
        <v>216</v>
      </c>
    </row>
    <row r="3" spans="1:6" ht="12.75">
      <c r="A3">
        <v>43951</v>
      </c>
      <c r="B3" t="s">
        <v>224</v>
      </c>
      <c r="C3" t="s">
        <v>225</v>
      </c>
      <c r="D3" t="s">
        <v>222</v>
      </c>
      <c r="E3" t="s">
        <v>215</v>
      </c>
      <c r="F3" t="s">
        <v>216</v>
      </c>
    </row>
    <row r="4" spans="1:6" ht="12.75">
      <c r="A4">
        <v>37442</v>
      </c>
      <c r="B4" t="s">
        <v>262</v>
      </c>
      <c r="C4" t="s">
        <v>267</v>
      </c>
      <c r="D4" t="s">
        <v>222</v>
      </c>
      <c r="E4" t="s">
        <v>244</v>
      </c>
      <c r="F4" t="s">
        <v>245</v>
      </c>
    </row>
    <row r="5" spans="1:6" ht="12.75">
      <c r="A5">
        <v>60515</v>
      </c>
      <c r="B5" t="s">
        <v>287</v>
      </c>
      <c r="C5" t="s">
        <v>293</v>
      </c>
      <c r="D5" t="s">
        <v>222</v>
      </c>
      <c r="E5" t="s">
        <v>276</v>
      </c>
      <c r="F5" t="s">
        <v>277</v>
      </c>
    </row>
    <row r="6" spans="1:6" ht="12.75">
      <c r="A6">
        <v>60516</v>
      </c>
      <c r="B6" t="s">
        <v>285</v>
      </c>
      <c r="C6" t="s">
        <v>299</v>
      </c>
      <c r="D6" t="s">
        <v>222</v>
      </c>
      <c r="E6" t="s">
        <v>276</v>
      </c>
      <c r="F6" t="s">
        <v>277</v>
      </c>
    </row>
    <row r="7" spans="1:6" ht="12.75">
      <c r="A7">
        <v>62482</v>
      </c>
      <c r="B7" t="s">
        <v>275</v>
      </c>
      <c r="C7" t="s">
        <v>3</v>
      </c>
      <c r="D7" t="s">
        <v>222</v>
      </c>
      <c r="E7" t="s">
        <v>276</v>
      </c>
      <c r="F7" t="s">
        <v>277</v>
      </c>
    </row>
    <row r="8" spans="1:6" ht="12.75">
      <c r="A8">
        <v>4490</v>
      </c>
      <c r="B8" t="s">
        <v>300</v>
      </c>
      <c r="C8" t="s">
        <v>13</v>
      </c>
      <c r="D8" t="s">
        <v>222</v>
      </c>
      <c r="E8" t="s">
        <v>276</v>
      </c>
      <c r="F8" t="s">
        <v>277</v>
      </c>
    </row>
    <row r="9" spans="1:6" ht="12.75">
      <c r="A9">
        <v>4095</v>
      </c>
      <c r="B9" t="s">
        <v>302</v>
      </c>
      <c r="C9" t="s">
        <v>19</v>
      </c>
      <c r="D9" t="s">
        <v>222</v>
      </c>
      <c r="E9" t="s">
        <v>276</v>
      </c>
      <c r="F9" t="s">
        <v>277</v>
      </c>
    </row>
    <row r="10" spans="1:6" ht="12.75">
      <c r="A10">
        <v>4096</v>
      </c>
      <c r="B10" t="s">
        <v>292</v>
      </c>
      <c r="C10" t="s">
        <v>243</v>
      </c>
      <c r="D10" t="s">
        <v>222</v>
      </c>
      <c r="E10" t="s">
        <v>276</v>
      </c>
      <c r="F10" t="s">
        <v>277</v>
      </c>
    </row>
    <row r="11" spans="1:6" ht="12.75">
      <c r="A11">
        <v>38127</v>
      </c>
      <c r="B11" t="s">
        <v>8</v>
      </c>
      <c r="C11" t="s">
        <v>23</v>
      </c>
      <c r="D11" t="s">
        <v>222</v>
      </c>
      <c r="E11" t="s">
        <v>276</v>
      </c>
      <c r="F11" t="s">
        <v>277</v>
      </c>
    </row>
    <row r="12" spans="1:6" ht="12.75">
      <c r="A12">
        <v>4438</v>
      </c>
      <c r="B12" t="s">
        <v>275</v>
      </c>
      <c r="C12" t="s">
        <v>30</v>
      </c>
      <c r="D12" t="s">
        <v>222</v>
      </c>
      <c r="E12" t="s">
        <v>276</v>
      </c>
      <c r="F12" t="s">
        <v>277</v>
      </c>
    </row>
    <row r="13" spans="1:6" ht="12.75">
      <c r="A13">
        <v>18014</v>
      </c>
      <c r="B13" t="s">
        <v>302</v>
      </c>
      <c r="C13" t="s">
        <v>225</v>
      </c>
      <c r="D13" t="s">
        <v>222</v>
      </c>
      <c r="E13" t="s">
        <v>276</v>
      </c>
      <c r="F13" t="s">
        <v>277</v>
      </c>
    </row>
    <row r="14" spans="1:6" ht="12.75">
      <c r="A14">
        <v>4492</v>
      </c>
      <c r="B14" t="s">
        <v>298</v>
      </c>
      <c r="C14" t="s">
        <v>221</v>
      </c>
      <c r="D14" t="s">
        <v>222</v>
      </c>
      <c r="E14" t="s">
        <v>35</v>
      </c>
      <c r="F14" t="s">
        <v>36</v>
      </c>
    </row>
    <row r="15" spans="1:6" ht="12.75">
      <c r="A15">
        <v>46612</v>
      </c>
      <c r="B15" t="s">
        <v>287</v>
      </c>
      <c r="C15" t="s">
        <v>40</v>
      </c>
      <c r="D15" t="s">
        <v>222</v>
      </c>
      <c r="E15" t="s">
        <v>35</v>
      </c>
      <c r="F15" t="s">
        <v>36</v>
      </c>
    </row>
    <row r="16" spans="1:6" ht="12.75">
      <c r="A16">
        <v>21681</v>
      </c>
      <c r="B16" t="s">
        <v>22</v>
      </c>
      <c r="C16" t="s">
        <v>44</v>
      </c>
      <c r="D16" t="s">
        <v>222</v>
      </c>
      <c r="E16" t="s">
        <v>35</v>
      </c>
      <c r="F16" t="s">
        <v>36</v>
      </c>
    </row>
    <row r="17" spans="1:6" ht="12.75">
      <c r="A17">
        <v>21391</v>
      </c>
      <c r="B17" t="s">
        <v>28</v>
      </c>
      <c r="C17" t="s">
        <v>67</v>
      </c>
      <c r="D17" t="s">
        <v>222</v>
      </c>
      <c r="E17" t="s">
        <v>64</v>
      </c>
      <c r="F17" t="s">
        <v>65</v>
      </c>
    </row>
    <row r="18" spans="1:6" ht="12.75">
      <c r="A18">
        <v>47393</v>
      </c>
      <c r="B18" t="s">
        <v>72</v>
      </c>
      <c r="C18" t="s">
        <v>225</v>
      </c>
      <c r="D18" t="s">
        <v>222</v>
      </c>
      <c r="E18" t="s">
        <v>64</v>
      </c>
      <c r="F18" t="s">
        <v>65</v>
      </c>
    </row>
    <row r="19" spans="1:6" ht="12.75">
      <c r="A19">
        <v>31362</v>
      </c>
      <c r="B19" t="s">
        <v>69</v>
      </c>
      <c r="C19" t="s">
        <v>225</v>
      </c>
      <c r="D19" t="s">
        <v>222</v>
      </c>
      <c r="E19" t="s">
        <v>64</v>
      </c>
      <c r="F19" t="s">
        <v>65</v>
      </c>
    </row>
    <row r="20" spans="1:6" ht="12.75">
      <c r="A20">
        <v>37443</v>
      </c>
      <c r="B20" t="s">
        <v>75</v>
      </c>
      <c r="C20" t="s">
        <v>87</v>
      </c>
      <c r="D20" t="s">
        <v>222</v>
      </c>
      <c r="E20" t="s">
        <v>64</v>
      </c>
      <c r="F20" t="s">
        <v>65</v>
      </c>
    </row>
    <row r="21" spans="1:6" ht="12.75">
      <c r="A21">
        <v>26834</v>
      </c>
      <c r="B21" t="s">
        <v>286</v>
      </c>
      <c r="C21" t="s">
        <v>303</v>
      </c>
      <c r="D21" t="s">
        <v>222</v>
      </c>
      <c r="F21" t="s">
        <v>304</v>
      </c>
    </row>
    <row r="22" spans="1:6" ht="12.75">
      <c r="A22">
        <v>44954</v>
      </c>
      <c r="B22" t="s">
        <v>305</v>
      </c>
      <c r="C22" t="s">
        <v>303</v>
      </c>
      <c r="D22" t="s">
        <v>222</v>
      </c>
      <c r="F22" t="s">
        <v>306</v>
      </c>
    </row>
    <row r="23" spans="1:6" ht="12.75">
      <c r="A23">
        <v>35642</v>
      </c>
      <c r="B23" t="s">
        <v>300</v>
      </c>
      <c r="C23" t="s">
        <v>307</v>
      </c>
      <c r="D23" t="s">
        <v>222</v>
      </c>
      <c r="F23" t="s">
        <v>65</v>
      </c>
    </row>
    <row r="24" spans="1:6" ht="12.75">
      <c r="A24">
        <v>47089</v>
      </c>
      <c r="B24" t="s">
        <v>302</v>
      </c>
      <c r="C24" t="s">
        <v>30</v>
      </c>
      <c r="D24" t="s">
        <v>222</v>
      </c>
      <c r="F24" t="s">
        <v>304</v>
      </c>
    </row>
    <row r="25" spans="1:6" ht="12.75">
      <c r="A25">
        <v>61958</v>
      </c>
      <c r="B25" t="s">
        <v>181</v>
      </c>
      <c r="C25" t="s">
        <v>182</v>
      </c>
      <c r="D25" t="s">
        <v>0</v>
      </c>
      <c r="E25" t="s">
        <v>170</v>
      </c>
      <c r="F25" t="s">
        <v>171</v>
      </c>
    </row>
    <row r="26" spans="1:6" ht="12.75">
      <c r="A26">
        <v>46614</v>
      </c>
      <c r="B26" t="s">
        <v>247</v>
      </c>
      <c r="C26" t="s">
        <v>259</v>
      </c>
      <c r="D26" t="s">
        <v>0</v>
      </c>
      <c r="E26" t="s">
        <v>244</v>
      </c>
      <c r="F26" t="s">
        <v>245</v>
      </c>
    </row>
    <row r="27" spans="1:6" ht="12.75">
      <c r="A27">
        <v>61620</v>
      </c>
      <c r="B27" t="s">
        <v>260</v>
      </c>
      <c r="C27" t="s">
        <v>182</v>
      </c>
      <c r="D27" t="s">
        <v>0</v>
      </c>
      <c r="E27" t="s">
        <v>276</v>
      </c>
      <c r="F27" t="s">
        <v>277</v>
      </c>
    </row>
    <row r="28" spans="1:6" ht="12.75">
      <c r="A28">
        <v>61716</v>
      </c>
      <c r="B28" t="s">
        <v>282</v>
      </c>
      <c r="C28" t="s">
        <v>9</v>
      </c>
      <c r="D28" t="s">
        <v>0</v>
      </c>
      <c r="E28" t="s">
        <v>276</v>
      </c>
      <c r="F28" t="s">
        <v>277</v>
      </c>
    </row>
    <row r="29" spans="1:6" ht="12.75">
      <c r="A29">
        <v>3800</v>
      </c>
      <c r="B29" t="s">
        <v>33</v>
      </c>
      <c r="C29" t="s">
        <v>34</v>
      </c>
      <c r="D29" t="s">
        <v>0</v>
      </c>
      <c r="E29" t="s">
        <v>276</v>
      </c>
      <c r="F29" t="s">
        <v>277</v>
      </c>
    </row>
    <row r="30" spans="1:6" ht="12.75">
      <c r="A30">
        <v>25732</v>
      </c>
      <c r="B30" t="s">
        <v>291</v>
      </c>
      <c r="C30" t="s">
        <v>41</v>
      </c>
      <c r="D30" t="s">
        <v>0</v>
      </c>
      <c r="E30" t="s">
        <v>35</v>
      </c>
      <c r="F30" t="s">
        <v>36</v>
      </c>
    </row>
    <row r="31" spans="1:6" ht="12.75">
      <c r="A31">
        <v>27974</v>
      </c>
      <c r="B31" t="s">
        <v>287</v>
      </c>
      <c r="C31" t="s">
        <v>54</v>
      </c>
      <c r="D31" t="s">
        <v>0</v>
      </c>
      <c r="E31" t="s">
        <v>35</v>
      </c>
      <c r="F31" t="s">
        <v>36</v>
      </c>
    </row>
    <row r="32" spans="1:6" ht="12.75">
      <c r="A32">
        <v>40219</v>
      </c>
      <c r="B32" t="s">
        <v>56</v>
      </c>
      <c r="C32" t="s">
        <v>204</v>
      </c>
      <c r="D32" t="s">
        <v>0</v>
      </c>
      <c r="E32" t="s">
        <v>35</v>
      </c>
      <c r="F32" t="s">
        <v>36</v>
      </c>
    </row>
    <row r="33" spans="1:6" ht="12.75">
      <c r="A33">
        <v>24693</v>
      </c>
      <c r="B33" t="s">
        <v>7</v>
      </c>
      <c r="C33" t="s">
        <v>62</v>
      </c>
      <c r="D33" t="s">
        <v>0</v>
      </c>
      <c r="E33" t="s">
        <v>35</v>
      </c>
      <c r="F33" t="s">
        <v>36</v>
      </c>
    </row>
    <row r="34" spans="1:6" ht="12.75">
      <c r="A34">
        <v>26491</v>
      </c>
      <c r="B34" t="s">
        <v>37</v>
      </c>
      <c r="C34" t="s">
        <v>233</v>
      </c>
      <c r="D34" t="s">
        <v>0</v>
      </c>
      <c r="E34" t="s">
        <v>35</v>
      </c>
      <c r="F34" t="s">
        <v>36</v>
      </c>
    </row>
    <row r="35" spans="1:6" ht="12.75">
      <c r="A35">
        <v>50753</v>
      </c>
      <c r="B35" t="s">
        <v>10</v>
      </c>
      <c r="C35" t="s">
        <v>83</v>
      </c>
      <c r="D35" t="s">
        <v>0</v>
      </c>
      <c r="E35" t="s">
        <v>64</v>
      </c>
      <c r="F35" t="s">
        <v>65</v>
      </c>
    </row>
    <row r="36" spans="1:6" ht="12.75">
      <c r="A36">
        <v>37799</v>
      </c>
      <c r="B36" t="s">
        <v>90</v>
      </c>
      <c r="C36" t="s">
        <v>91</v>
      </c>
      <c r="D36" t="s">
        <v>0</v>
      </c>
      <c r="E36" t="s">
        <v>64</v>
      </c>
      <c r="F36" t="s">
        <v>65</v>
      </c>
    </row>
    <row r="37" spans="1:6" ht="12.75">
      <c r="A37">
        <v>38198</v>
      </c>
      <c r="B37" t="s">
        <v>89</v>
      </c>
      <c r="C37" t="s">
        <v>92</v>
      </c>
      <c r="D37" t="s">
        <v>0</v>
      </c>
      <c r="E37" t="s">
        <v>97</v>
      </c>
      <c r="F37" t="s">
        <v>98</v>
      </c>
    </row>
    <row r="38" spans="1:6" ht="12.75">
      <c r="A38">
        <v>36322</v>
      </c>
      <c r="B38" t="s">
        <v>198</v>
      </c>
      <c r="C38" t="s">
        <v>207</v>
      </c>
      <c r="D38" t="s">
        <v>208</v>
      </c>
      <c r="E38" t="s">
        <v>170</v>
      </c>
      <c r="F38" t="s">
        <v>171</v>
      </c>
    </row>
    <row r="39" spans="1:6" ht="12.75">
      <c r="A39">
        <v>48177</v>
      </c>
      <c r="B39" t="s">
        <v>230</v>
      </c>
      <c r="C39" t="s">
        <v>214</v>
      </c>
      <c r="D39" t="s">
        <v>208</v>
      </c>
      <c r="E39" t="s">
        <v>244</v>
      </c>
      <c r="F39" t="s">
        <v>245</v>
      </c>
    </row>
    <row r="40" spans="1:6" ht="12.75">
      <c r="A40">
        <v>34766</v>
      </c>
      <c r="B40" t="s">
        <v>256</v>
      </c>
      <c r="C40" t="s">
        <v>258</v>
      </c>
      <c r="D40" t="s">
        <v>208</v>
      </c>
      <c r="E40" t="s">
        <v>244</v>
      </c>
      <c r="F40" t="s">
        <v>245</v>
      </c>
    </row>
    <row r="41" spans="1:6" ht="12.75">
      <c r="A41">
        <v>35503</v>
      </c>
      <c r="B41" t="s">
        <v>268</v>
      </c>
      <c r="C41" t="s">
        <v>269</v>
      </c>
      <c r="D41" t="s">
        <v>208</v>
      </c>
      <c r="E41" t="s">
        <v>244</v>
      </c>
      <c r="F41" t="s">
        <v>245</v>
      </c>
    </row>
    <row r="42" spans="1:6" ht="12.75">
      <c r="A42">
        <v>25842</v>
      </c>
      <c r="B42" t="s">
        <v>284</v>
      </c>
      <c r="C42" t="s">
        <v>42</v>
      </c>
      <c r="D42" t="s">
        <v>208</v>
      </c>
      <c r="E42" t="s">
        <v>35</v>
      </c>
      <c r="F42" t="s">
        <v>36</v>
      </c>
    </row>
    <row r="43" spans="1:6" ht="12.75">
      <c r="A43">
        <v>23796</v>
      </c>
      <c r="B43" t="s">
        <v>20</v>
      </c>
      <c r="C43" t="s">
        <v>228</v>
      </c>
      <c r="D43" t="s">
        <v>208</v>
      </c>
      <c r="E43" t="s">
        <v>35</v>
      </c>
      <c r="F43" t="s">
        <v>36</v>
      </c>
    </row>
    <row r="44" spans="1:6" ht="12.75">
      <c r="A44">
        <v>23797</v>
      </c>
      <c r="B44" t="s">
        <v>10</v>
      </c>
      <c r="C44" t="s">
        <v>50</v>
      </c>
      <c r="D44" t="s">
        <v>208</v>
      </c>
      <c r="E44" t="s">
        <v>35</v>
      </c>
      <c r="F44" t="s">
        <v>36</v>
      </c>
    </row>
    <row r="45" spans="1:6" ht="12.75">
      <c r="A45">
        <v>48179</v>
      </c>
      <c r="B45" t="s">
        <v>260</v>
      </c>
      <c r="C45" t="s">
        <v>53</v>
      </c>
      <c r="D45" t="s">
        <v>208</v>
      </c>
      <c r="E45" t="s">
        <v>35</v>
      </c>
      <c r="F45" t="s">
        <v>36</v>
      </c>
    </row>
    <row r="46" spans="1:6" ht="12.75">
      <c r="A46">
        <v>40202</v>
      </c>
      <c r="B46" t="s">
        <v>280</v>
      </c>
      <c r="C46" t="s">
        <v>233</v>
      </c>
      <c r="D46" t="s">
        <v>208</v>
      </c>
      <c r="E46" t="s">
        <v>64</v>
      </c>
      <c r="F46" t="s">
        <v>65</v>
      </c>
    </row>
    <row r="47" spans="1:6" ht="12.75">
      <c r="A47">
        <v>44982</v>
      </c>
      <c r="B47" t="s">
        <v>11</v>
      </c>
      <c r="C47" t="s">
        <v>50</v>
      </c>
      <c r="D47" t="s">
        <v>208</v>
      </c>
      <c r="E47" t="s">
        <v>64</v>
      </c>
      <c r="F47" t="s">
        <v>65</v>
      </c>
    </row>
    <row r="48" spans="1:6" ht="12.75">
      <c r="A48">
        <v>44981</v>
      </c>
      <c r="B48" t="s">
        <v>295</v>
      </c>
      <c r="C48" t="s">
        <v>231</v>
      </c>
      <c r="D48" t="s">
        <v>208</v>
      </c>
      <c r="E48" t="s">
        <v>64</v>
      </c>
      <c r="F48" t="s">
        <v>65</v>
      </c>
    </row>
    <row r="49" spans="1:6" ht="12.75">
      <c r="A49">
        <v>44990</v>
      </c>
      <c r="B49" t="s">
        <v>48</v>
      </c>
      <c r="C49" t="s">
        <v>76</v>
      </c>
      <c r="D49" t="s">
        <v>208</v>
      </c>
      <c r="E49" t="s">
        <v>64</v>
      </c>
      <c r="F49" t="s">
        <v>65</v>
      </c>
    </row>
    <row r="50" spans="1:6" ht="12.75">
      <c r="A50">
        <v>37763</v>
      </c>
      <c r="B50" t="s">
        <v>60</v>
      </c>
      <c r="C50" t="s">
        <v>80</v>
      </c>
      <c r="D50" t="s">
        <v>208</v>
      </c>
      <c r="E50" t="s">
        <v>64</v>
      </c>
      <c r="F50" t="s">
        <v>65</v>
      </c>
    </row>
    <row r="51" spans="1:6" ht="12.75">
      <c r="A51">
        <v>43756</v>
      </c>
      <c r="B51" t="s">
        <v>61</v>
      </c>
      <c r="C51" t="s">
        <v>82</v>
      </c>
      <c r="D51" t="s">
        <v>208</v>
      </c>
      <c r="E51" t="s">
        <v>64</v>
      </c>
      <c r="F51" t="s">
        <v>65</v>
      </c>
    </row>
    <row r="52" spans="1:6" ht="12.75">
      <c r="A52">
        <v>48182</v>
      </c>
      <c r="B52" t="s">
        <v>29</v>
      </c>
      <c r="C52" t="s">
        <v>185</v>
      </c>
      <c r="D52" t="s">
        <v>208</v>
      </c>
      <c r="E52" t="s">
        <v>64</v>
      </c>
      <c r="F52" t="s">
        <v>65</v>
      </c>
    </row>
    <row r="53" spans="1:6" ht="12.75">
      <c r="A53">
        <v>34712</v>
      </c>
      <c r="B53" t="s">
        <v>79</v>
      </c>
      <c r="C53" t="s">
        <v>88</v>
      </c>
      <c r="D53" t="s">
        <v>208</v>
      </c>
      <c r="E53" t="s">
        <v>64</v>
      </c>
      <c r="F53" t="s">
        <v>65</v>
      </c>
    </row>
    <row r="54" spans="1:6" ht="12.75">
      <c r="A54">
        <v>36311</v>
      </c>
      <c r="B54" t="s">
        <v>71</v>
      </c>
      <c r="C54" t="s">
        <v>275</v>
      </c>
      <c r="D54" t="s">
        <v>208</v>
      </c>
      <c r="E54" t="s">
        <v>64</v>
      </c>
      <c r="F54" t="s">
        <v>65</v>
      </c>
    </row>
    <row r="55" spans="1:6" ht="12.75">
      <c r="A55">
        <v>36580</v>
      </c>
      <c r="B55" t="s">
        <v>57</v>
      </c>
      <c r="C55" t="s">
        <v>95</v>
      </c>
      <c r="D55" t="s">
        <v>208</v>
      </c>
      <c r="E55" t="s">
        <v>93</v>
      </c>
      <c r="F55" t="s">
        <v>94</v>
      </c>
    </row>
    <row r="56" spans="1:6" ht="12.75">
      <c r="A56">
        <v>37764</v>
      </c>
      <c r="B56" t="s">
        <v>298</v>
      </c>
      <c r="C56" t="s">
        <v>99</v>
      </c>
      <c r="D56" t="s">
        <v>208</v>
      </c>
      <c r="E56" t="s">
        <v>97</v>
      </c>
      <c r="F56" t="s">
        <v>98</v>
      </c>
    </row>
    <row r="57" spans="1:6" ht="12.75">
      <c r="A57">
        <v>33512</v>
      </c>
      <c r="B57" t="s">
        <v>195</v>
      </c>
      <c r="C57" t="s">
        <v>196</v>
      </c>
      <c r="D57" t="s">
        <v>315</v>
      </c>
      <c r="E57" t="s">
        <v>170</v>
      </c>
      <c r="F57" t="s">
        <v>171</v>
      </c>
    </row>
    <row r="58" spans="1:6" ht="12.75">
      <c r="A58">
        <v>17679</v>
      </c>
      <c r="B58" t="s">
        <v>184</v>
      </c>
      <c r="C58" t="s">
        <v>211</v>
      </c>
      <c r="D58" t="s">
        <v>315</v>
      </c>
      <c r="E58" t="s">
        <v>170</v>
      </c>
      <c r="F58" t="s">
        <v>171</v>
      </c>
    </row>
    <row r="59" spans="1:6" ht="12.75">
      <c r="A59">
        <v>33165</v>
      </c>
      <c r="B59" t="s">
        <v>218</v>
      </c>
      <c r="C59" t="s">
        <v>223</v>
      </c>
      <c r="D59" t="s">
        <v>315</v>
      </c>
      <c r="E59" t="s">
        <v>215</v>
      </c>
      <c r="F59" t="s">
        <v>216</v>
      </c>
    </row>
    <row r="60" spans="1:6" ht="12.75">
      <c r="A60">
        <v>47353</v>
      </c>
      <c r="B60" t="s">
        <v>296</v>
      </c>
      <c r="C60" t="s">
        <v>308</v>
      </c>
      <c r="D60" t="s">
        <v>315</v>
      </c>
      <c r="F60" t="s">
        <v>304</v>
      </c>
    </row>
    <row r="61" spans="1:6" ht="12.75">
      <c r="A61">
        <v>33510</v>
      </c>
      <c r="B61" t="s">
        <v>246</v>
      </c>
      <c r="C61" t="s">
        <v>261</v>
      </c>
      <c r="D61" t="s">
        <v>315</v>
      </c>
      <c r="E61" t="s">
        <v>244</v>
      </c>
      <c r="F61" t="s">
        <v>245</v>
      </c>
    </row>
    <row r="62" spans="1:6" ht="12.75">
      <c r="A62">
        <v>35103</v>
      </c>
      <c r="B62" t="s">
        <v>227</v>
      </c>
      <c r="C62" t="s">
        <v>202</v>
      </c>
      <c r="D62" t="s">
        <v>315</v>
      </c>
      <c r="E62" t="s">
        <v>244</v>
      </c>
      <c r="F62" t="s">
        <v>245</v>
      </c>
    </row>
    <row r="63" spans="1:6" ht="12.75">
      <c r="A63">
        <v>60752</v>
      </c>
      <c r="B63" t="s">
        <v>191</v>
      </c>
      <c r="C63" t="s">
        <v>290</v>
      </c>
      <c r="D63" t="s">
        <v>315</v>
      </c>
      <c r="E63" t="s">
        <v>276</v>
      </c>
      <c r="F63" t="s">
        <v>277</v>
      </c>
    </row>
    <row r="64" spans="1:6" ht="12.75">
      <c r="A64">
        <v>62172</v>
      </c>
      <c r="B64" t="s">
        <v>294</v>
      </c>
      <c r="C64" t="s">
        <v>301</v>
      </c>
      <c r="D64" t="s">
        <v>315</v>
      </c>
      <c r="E64" t="s">
        <v>276</v>
      </c>
      <c r="F64" t="s">
        <v>277</v>
      </c>
    </row>
    <row r="65" spans="1:6" ht="12.75">
      <c r="A65">
        <v>33669</v>
      </c>
      <c r="B65" t="s">
        <v>281</v>
      </c>
      <c r="C65" t="s">
        <v>223</v>
      </c>
      <c r="D65" t="s">
        <v>315</v>
      </c>
      <c r="E65" t="s">
        <v>276</v>
      </c>
      <c r="F65" t="s">
        <v>277</v>
      </c>
    </row>
    <row r="66" spans="1:6" ht="12.75">
      <c r="A66">
        <v>33511</v>
      </c>
      <c r="B66" t="s">
        <v>297</v>
      </c>
      <c r="C66" t="s">
        <v>196</v>
      </c>
      <c r="D66" t="s">
        <v>315</v>
      </c>
      <c r="E66" t="s">
        <v>35</v>
      </c>
      <c r="F66" t="s">
        <v>36</v>
      </c>
    </row>
    <row r="67" spans="1:6" ht="12.75">
      <c r="A67">
        <v>30278</v>
      </c>
      <c r="B67" t="s">
        <v>200</v>
      </c>
      <c r="C67" t="s">
        <v>47</v>
      </c>
      <c r="D67" t="s">
        <v>315</v>
      </c>
      <c r="E67" t="s">
        <v>35</v>
      </c>
      <c r="F67" t="s">
        <v>36</v>
      </c>
    </row>
    <row r="68" spans="1:6" ht="12.75">
      <c r="A68">
        <v>45547</v>
      </c>
      <c r="B68" t="s">
        <v>302</v>
      </c>
      <c r="C68" t="s">
        <v>209</v>
      </c>
      <c r="D68" t="s">
        <v>315</v>
      </c>
      <c r="E68" t="s">
        <v>64</v>
      </c>
      <c r="F68" t="s">
        <v>65</v>
      </c>
    </row>
    <row r="69" spans="1:6" ht="12.75">
      <c r="A69">
        <v>33502</v>
      </c>
      <c r="B69" t="s">
        <v>199</v>
      </c>
      <c r="C69" t="s">
        <v>200</v>
      </c>
      <c r="D69" t="s">
        <v>201</v>
      </c>
      <c r="E69" t="s">
        <v>170</v>
      </c>
      <c r="F69" t="s">
        <v>171</v>
      </c>
    </row>
    <row r="70" spans="1:6" ht="12.75">
      <c r="A70">
        <v>18412</v>
      </c>
      <c r="B70" t="s">
        <v>186</v>
      </c>
      <c r="C70" t="s">
        <v>203</v>
      </c>
      <c r="D70" t="s">
        <v>201</v>
      </c>
      <c r="E70" t="s">
        <v>170</v>
      </c>
      <c r="F70" t="s">
        <v>171</v>
      </c>
    </row>
    <row r="71" spans="1:6" ht="12.75">
      <c r="A71">
        <v>3578</v>
      </c>
      <c r="B71" t="s">
        <v>205</v>
      </c>
      <c r="C71" t="s">
        <v>206</v>
      </c>
      <c r="D71" t="s">
        <v>201</v>
      </c>
      <c r="E71" t="s">
        <v>170</v>
      </c>
      <c r="F71" t="s">
        <v>171</v>
      </c>
    </row>
    <row r="72" spans="1:6" ht="12.75">
      <c r="A72">
        <v>40886</v>
      </c>
      <c r="B72" t="s">
        <v>176</v>
      </c>
      <c r="C72" t="s">
        <v>220</v>
      </c>
      <c r="D72" t="s">
        <v>201</v>
      </c>
      <c r="E72" t="s">
        <v>215</v>
      </c>
      <c r="F72" t="s">
        <v>216</v>
      </c>
    </row>
    <row r="73" spans="1:6" ht="12.75">
      <c r="A73">
        <v>42964</v>
      </c>
      <c r="B73" t="s">
        <v>226</v>
      </c>
      <c r="C73" t="s">
        <v>234</v>
      </c>
      <c r="D73" t="s">
        <v>201</v>
      </c>
      <c r="E73" t="s">
        <v>215</v>
      </c>
      <c r="F73" t="s">
        <v>216</v>
      </c>
    </row>
    <row r="74" spans="1:6" ht="12.75">
      <c r="A74">
        <v>42320</v>
      </c>
      <c r="B74" t="s">
        <v>229</v>
      </c>
      <c r="C74" t="s">
        <v>236</v>
      </c>
      <c r="D74" t="s">
        <v>201</v>
      </c>
      <c r="E74" t="s">
        <v>215</v>
      </c>
      <c r="F74" t="s">
        <v>216</v>
      </c>
    </row>
    <row r="75" spans="1:6" ht="12.75">
      <c r="A75">
        <v>37178</v>
      </c>
      <c r="B75" t="s">
        <v>193</v>
      </c>
      <c r="C75" t="s">
        <v>237</v>
      </c>
      <c r="D75" t="s">
        <v>201</v>
      </c>
      <c r="E75" t="s">
        <v>215</v>
      </c>
      <c r="F75" t="s">
        <v>216</v>
      </c>
    </row>
    <row r="76" spans="1:6" ht="12.75">
      <c r="A76">
        <v>37867</v>
      </c>
      <c r="B76" t="s">
        <v>177</v>
      </c>
      <c r="C76" t="s">
        <v>239</v>
      </c>
      <c r="D76" t="s">
        <v>201</v>
      </c>
      <c r="E76" t="s">
        <v>215</v>
      </c>
      <c r="F76" t="s">
        <v>216</v>
      </c>
    </row>
    <row r="77" spans="1:6" ht="12.75">
      <c r="A77">
        <v>36107</v>
      </c>
      <c r="B77" t="s">
        <v>175</v>
      </c>
      <c r="C77" t="s">
        <v>240</v>
      </c>
      <c r="D77" t="s">
        <v>201</v>
      </c>
      <c r="E77" t="s">
        <v>215</v>
      </c>
      <c r="F77" t="s">
        <v>216</v>
      </c>
    </row>
    <row r="78" spans="1:6" ht="12.75">
      <c r="A78">
        <v>25695</v>
      </c>
      <c r="B78" t="s">
        <v>248</v>
      </c>
      <c r="C78" t="s">
        <v>249</v>
      </c>
      <c r="D78" t="s">
        <v>201</v>
      </c>
      <c r="E78" t="s">
        <v>244</v>
      </c>
      <c r="F78" t="s">
        <v>245</v>
      </c>
    </row>
    <row r="79" spans="1:6" ht="12.75">
      <c r="A79">
        <v>44673</v>
      </c>
      <c r="B79" t="s">
        <v>224</v>
      </c>
      <c r="C79" t="s">
        <v>251</v>
      </c>
      <c r="D79" t="s">
        <v>201</v>
      </c>
      <c r="E79" t="s">
        <v>244</v>
      </c>
      <c r="F79" t="s">
        <v>245</v>
      </c>
    </row>
    <row r="80" spans="1:6" ht="12.75">
      <c r="A80">
        <v>38048</v>
      </c>
      <c r="B80" t="s">
        <v>250</v>
      </c>
      <c r="C80" t="s">
        <v>254</v>
      </c>
      <c r="D80" t="s">
        <v>201</v>
      </c>
      <c r="E80" t="s">
        <v>244</v>
      </c>
      <c r="F80" t="s">
        <v>245</v>
      </c>
    </row>
    <row r="81" spans="1:6" ht="12.75">
      <c r="A81">
        <v>47072</v>
      </c>
      <c r="B81" t="s">
        <v>192</v>
      </c>
      <c r="C81" t="s">
        <v>255</v>
      </c>
      <c r="D81" t="s">
        <v>201</v>
      </c>
      <c r="E81" t="s">
        <v>244</v>
      </c>
      <c r="F81" t="s">
        <v>245</v>
      </c>
    </row>
    <row r="82" spans="1:6" ht="12.75">
      <c r="A82">
        <v>30034</v>
      </c>
      <c r="B82" t="s">
        <v>264</v>
      </c>
      <c r="C82" t="s">
        <v>265</v>
      </c>
      <c r="D82" t="s">
        <v>201</v>
      </c>
      <c r="E82" t="s">
        <v>244</v>
      </c>
      <c r="F82" t="s">
        <v>245</v>
      </c>
    </row>
    <row r="83" spans="1:6" ht="12.75">
      <c r="A83">
        <v>37476</v>
      </c>
      <c r="B83" t="s">
        <v>241</v>
      </c>
      <c r="C83" t="s">
        <v>242</v>
      </c>
      <c r="D83" t="s">
        <v>201</v>
      </c>
      <c r="E83" t="s">
        <v>270</v>
      </c>
      <c r="F83" t="s">
        <v>271</v>
      </c>
    </row>
    <row r="84" spans="1:6" ht="12.75">
      <c r="A84">
        <v>37242</v>
      </c>
      <c r="B84" t="s">
        <v>266</v>
      </c>
      <c r="C84" t="s">
        <v>255</v>
      </c>
      <c r="D84" t="s">
        <v>201</v>
      </c>
      <c r="E84" t="s">
        <v>273</v>
      </c>
      <c r="F84" t="s">
        <v>274</v>
      </c>
    </row>
    <row r="85" spans="1:6" ht="12.75">
      <c r="A85">
        <v>33421</v>
      </c>
      <c r="B85" t="s">
        <v>1</v>
      </c>
      <c r="C85" t="s">
        <v>15</v>
      </c>
      <c r="D85" t="s">
        <v>201</v>
      </c>
      <c r="E85" t="s">
        <v>276</v>
      </c>
      <c r="F85" t="s">
        <v>277</v>
      </c>
    </row>
    <row r="86" spans="1:6" ht="12.75">
      <c r="A86">
        <v>7088</v>
      </c>
      <c r="B86" t="s">
        <v>278</v>
      </c>
      <c r="C86" t="s">
        <v>206</v>
      </c>
      <c r="D86" t="s">
        <v>201</v>
      </c>
      <c r="E86" t="s">
        <v>276</v>
      </c>
      <c r="F86" t="s">
        <v>277</v>
      </c>
    </row>
    <row r="87" spans="1:6" ht="12.75">
      <c r="A87">
        <v>6439</v>
      </c>
      <c r="B87" t="s">
        <v>283</v>
      </c>
      <c r="C87" t="s">
        <v>16</v>
      </c>
      <c r="D87" t="s">
        <v>201</v>
      </c>
      <c r="E87" t="s">
        <v>276</v>
      </c>
      <c r="F87" t="s">
        <v>277</v>
      </c>
    </row>
    <row r="88" spans="1:6" ht="12.75">
      <c r="A88">
        <v>3575</v>
      </c>
      <c r="B88" t="s">
        <v>17</v>
      </c>
      <c r="C88" t="s">
        <v>18</v>
      </c>
      <c r="D88" t="s">
        <v>201</v>
      </c>
      <c r="E88" t="s">
        <v>276</v>
      </c>
      <c r="F88" t="s">
        <v>277</v>
      </c>
    </row>
    <row r="89" spans="1:6" ht="12.75">
      <c r="A89">
        <v>4390</v>
      </c>
      <c r="B89" t="s">
        <v>300</v>
      </c>
      <c r="C89" t="s">
        <v>242</v>
      </c>
      <c r="D89" t="s">
        <v>201</v>
      </c>
      <c r="E89" t="s">
        <v>276</v>
      </c>
      <c r="F89" t="s">
        <v>277</v>
      </c>
    </row>
    <row r="90" spans="1:6" ht="12.75">
      <c r="A90">
        <v>37600</v>
      </c>
      <c r="B90" t="s">
        <v>279</v>
      </c>
      <c r="C90" t="s">
        <v>26</v>
      </c>
      <c r="D90" t="s">
        <v>201</v>
      </c>
      <c r="E90" t="s">
        <v>276</v>
      </c>
      <c r="F90" t="s">
        <v>277</v>
      </c>
    </row>
    <row r="91" spans="1:6" ht="12.75">
      <c r="A91">
        <v>5880</v>
      </c>
      <c r="B91" t="s">
        <v>289</v>
      </c>
      <c r="C91" t="s">
        <v>24</v>
      </c>
      <c r="D91" t="s">
        <v>201</v>
      </c>
      <c r="E91" t="s">
        <v>276</v>
      </c>
      <c r="F91" t="s">
        <v>277</v>
      </c>
    </row>
    <row r="92" spans="1:6" ht="12.75">
      <c r="A92">
        <v>42963</v>
      </c>
      <c r="B92" t="s">
        <v>296</v>
      </c>
      <c r="C92" t="s">
        <v>234</v>
      </c>
      <c r="D92" t="s">
        <v>201</v>
      </c>
      <c r="E92" t="s">
        <v>276</v>
      </c>
      <c r="F92" t="s">
        <v>277</v>
      </c>
    </row>
    <row r="93" spans="1:6" ht="12.75">
      <c r="A93">
        <v>37260</v>
      </c>
      <c r="B93" t="s">
        <v>5</v>
      </c>
      <c r="C93" t="s">
        <v>239</v>
      </c>
      <c r="D93" t="s">
        <v>201</v>
      </c>
      <c r="E93" t="s">
        <v>35</v>
      </c>
      <c r="F93" t="s">
        <v>36</v>
      </c>
    </row>
    <row r="94" spans="1:6" ht="12.75">
      <c r="A94">
        <v>38053</v>
      </c>
      <c r="B94" t="s">
        <v>300</v>
      </c>
      <c r="C94" t="s">
        <v>45</v>
      </c>
      <c r="D94" t="s">
        <v>201</v>
      </c>
      <c r="E94" t="s">
        <v>35</v>
      </c>
      <c r="F94" t="s">
        <v>36</v>
      </c>
    </row>
    <row r="95" spans="1:6" ht="12.75">
      <c r="A95">
        <v>43327</v>
      </c>
      <c r="B95" t="s">
        <v>1</v>
      </c>
      <c r="C95" t="s">
        <v>255</v>
      </c>
      <c r="D95" t="s">
        <v>201</v>
      </c>
      <c r="E95" t="s">
        <v>35</v>
      </c>
      <c r="F95" t="s">
        <v>36</v>
      </c>
    </row>
    <row r="96" spans="1:6" ht="12.75">
      <c r="A96">
        <v>36108</v>
      </c>
      <c r="B96" t="s">
        <v>46</v>
      </c>
      <c r="C96" t="s">
        <v>240</v>
      </c>
      <c r="D96" t="s">
        <v>201</v>
      </c>
      <c r="E96" t="s">
        <v>35</v>
      </c>
      <c r="F96" t="s">
        <v>36</v>
      </c>
    </row>
    <row r="97" spans="1:6" ht="12.75">
      <c r="A97">
        <v>24611</v>
      </c>
      <c r="B97" t="s">
        <v>49</v>
      </c>
      <c r="C97" t="s">
        <v>174</v>
      </c>
      <c r="D97" t="s">
        <v>201</v>
      </c>
      <c r="E97" t="s">
        <v>35</v>
      </c>
      <c r="F97" t="s">
        <v>36</v>
      </c>
    </row>
    <row r="98" spans="1:6" ht="12.75">
      <c r="A98">
        <v>34277</v>
      </c>
      <c r="B98" t="s">
        <v>302</v>
      </c>
      <c r="C98" t="s">
        <v>58</v>
      </c>
      <c r="D98" t="s">
        <v>201</v>
      </c>
      <c r="E98" t="s">
        <v>35</v>
      </c>
      <c r="F98" t="s">
        <v>36</v>
      </c>
    </row>
    <row r="99" spans="1:6" ht="12.75">
      <c r="A99">
        <v>37807</v>
      </c>
      <c r="B99" t="s">
        <v>12</v>
      </c>
      <c r="C99" t="s">
        <v>59</v>
      </c>
      <c r="D99" t="s">
        <v>201</v>
      </c>
      <c r="E99" t="s">
        <v>35</v>
      </c>
      <c r="F99" t="s">
        <v>36</v>
      </c>
    </row>
    <row r="100" spans="1:6" ht="12.75">
      <c r="A100">
        <v>24603</v>
      </c>
      <c r="B100" t="s">
        <v>302</v>
      </c>
      <c r="C100" t="s">
        <v>63</v>
      </c>
      <c r="D100" t="s">
        <v>201</v>
      </c>
      <c r="E100" t="s">
        <v>35</v>
      </c>
      <c r="F100" t="s">
        <v>36</v>
      </c>
    </row>
    <row r="101" spans="1:6" ht="12.75">
      <c r="A101">
        <v>31721</v>
      </c>
      <c r="B101" t="s">
        <v>302</v>
      </c>
      <c r="C101" t="s">
        <v>251</v>
      </c>
      <c r="D101" t="s">
        <v>201</v>
      </c>
      <c r="E101" t="s">
        <v>64</v>
      </c>
      <c r="F101" t="s">
        <v>65</v>
      </c>
    </row>
    <row r="102" spans="1:6" ht="12.75">
      <c r="A102">
        <v>29907</v>
      </c>
      <c r="B102" t="s">
        <v>286</v>
      </c>
      <c r="C102" t="s">
        <v>70</v>
      </c>
      <c r="D102" t="s">
        <v>201</v>
      </c>
      <c r="E102" t="s">
        <v>64</v>
      </c>
      <c r="F102" t="s">
        <v>65</v>
      </c>
    </row>
    <row r="103" spans="1:6" ht="12.75">
      <c r="A103">
        <v>38047</v>
      </c>
      <c r="B103" t="s">
        <v>43</v>
      </c>
      <c r="C103" t="s">
        <v>73</v>
      </c>
      <c r="D103" t="s">
        <v>201</v>
      </c>
      <c r="E103" t="s">
        <v>64</v>
      </c>
      <c r="F103" t="s">
        <v>65</v>
      </c>
    </row>
    <row r="104" spans="1:6" ht="12.75">
      <c r="A104">
        <v>44370</v>
      </c>
      <c r="B104" t="s">
        <v>66</v>
      </c>
      <c r="C104" t="s">
        <v>237</v>
      </c>
      <c r="D104" t="s">
        <v>201</v>
      </c>
      <c r="E104" t="s">
        <v>64</v>
      </c>
      <c r="F104" t="s">
        <v>65</v>
      </c>
    </row>
    <row r="105" spans="1:6" ht="12.75">
      <c r="A105">
        <v>42610</v>
      </c>
      <c r="B105" t="s">
        <v>55</v>
      </c>
      <c r="C105" t="s">
        <v>251</v>
      </c>
      <c r="D105" t="s">
        <v>201</v>
      </c>
      <c r="E105" t="s">
        <v>64</v>
      </c>
      <c r="F105" t="s">
        <v>65</v>
      </c>
    </row>
    <row r="106" spans="1:6" ht="12.75">
      <c r="A106">
        <v>32118</v>
      </c>
      <c r="B106" t="s">
        <v>52</v>
      </c>
      <c r="C106" t="s">
        <v>24</v>
      </c>
      <c r="D106" t="s">
        <v>201</v>
      </c>
      <c r="E106" t="s">
        <v>64</v>
      </c>
      <c r="F106" t="s">
        <v>65</v>
      </c>
    </row>
    <row r="107" spans="1:6" ht="12.75">
      <c r="A107">
        <v>33361</v>
      </c>
      <c r="B107" t="s">
        <v>32</v>
      </c>
      <c r="C107" t="s">
        <v>240</v>
      </c>
      <c r="D107" t="s">
        <v>201</v>
      </c>
      <c r="E107" t="s">
        <v>64</v>
      </c>
      <c r="F107" t="s">
        <v>65</v>
      </c>
    </row>
    <row r="108" spans="1:6" ht="12.75">
      <c r="A108">
        <v>34278</v>
      </c>
      <c r="B108" t="s">
        <v>77</v>
      </c>
      <c r="C108" t="s">
        <v>58</v>
      </c>
      <c r="D108" t="s">
        <v>201</v>
      </c>
      <c r="E108" t="s">
        <v>93</v>
      </c>
      <c r="F108" t="s">
        <v>94</v>
      </c>
    </row>
    <row r="109" spans="1:6" ht="12.75">
      <c r="A109">
        <v>37808</v>
      </c>
      <c r="B109" t="s">
        <v>86</v>
      </c>
      <c r="C109" t="s">
        <v>59</v>
      </c>
      <c r="D109" t="s">
        <v>201</v>
      </c>
      <c r="E109" t="s">
        <v>93</v>
      </c>
      <c r="F109" t="s">
        <v>94</v>
      </c>
    </row>
    <row r="110" spans="1:6" ht="12.75">
      <c r="A110">
        <v>37660</v>
      </c>
      <c r="B110" t="s">
        <v>84</v>
      </c>
      <c r="C110" t="s">
        <v>236</v>
      </c>
      <c r="D110" t="s">
        <v>201</v>
      </c>
      <c r="E110" t="s">
        <v>93</v>
      </c>
      <c r="F110" t="s">
        <v>94</v>
      </c>
    </row>
    <row r="111" spans="1:6" ht="12.75">
      <c r="A111">
        <v>37241</v>
      </c>
      <c r="B111" t="s">
        <v>78</v>
      </c>
      <c r="C111" t="s">
        <v>255</v>
      </c>
      <c r="D111" t="s">
        <v>201</v>
      </c>
      <c r="E111" t="s">
        <v>97</v>
      </c>
      <c r="F111" t="s">
        <v>98</v>
      </c>
    </row>
    <row r="112" spans="1:6" ht="12.75">
      <c r="A112">
        <v>37477</v>
      </c>
      <c r="B112" t="s">
        <v>214</v>
      </c>
      <c r="C112" t="s">
        <v>252</v>
      </c>
      <c r="D112" t="s">
        <v>201</v>
      </c>
      <c r="E112" t="s">
        <v>97</v>
      </c>
      <c r="F112" t="s">
        <v>98</v>
      </c>
    </row>
    <row r="113" spans="1:6" ht="12.75">
      <c r="A113">
        <v>37659</v>
      </c>
      <c r="B113" t="s">
        <v>96</v>
      </c>
      <c r="C113" t="s">
        <v>251</v>
      </c>
      <c r="D113" t="s">
        <v>201</v>
      </c>
      <c r="E113" t="s">
        <v>97</v>
      </c>
      <c r="F113" t="s">
        <v>98</v>
      </c>
    </row>
    <row r="114" spans="1:6" ht="12.75">
      <c r="A114">
        <v>44488</v>
      </c>
      <c r="B114" t="s">
        <v>79</v>
      </c>
      <c r="C114" t="s">
        <v>309</v>
      </c>
      <c r="D114" t="s">
        <v>179</v>
      </c>
      <c r="F114" t="s">
        <v>65</v>
      </c>
    </row>
    <row r="115" spans="1:6" ht="12.75">
      <c r="A115">
        <v>38316</v>
      </c>
      <c r="B115" t="s">
        <v>311</v>
      </c>
      <c r="C115" t="s">
        <v>312</v>
      </c>
      <c r="D115" t="s">
        <v>179</v>
      </c>
      <c r="F115" t="s">
        <v>65</v>
      </c>
    </row>
    <row r="116" spans="1:6" ht="12.75">
      <c r="A116">
        <v>38336</v>
      </c>
      <c r="B116" t="s">
        <v>28</v>
      </c>
      <c r="C116" t="s">
        <v>312</v>
      </c>
      <c r="D116" t="s">
        <v>179</v>
      </c>
      <c r="F116" t="s">
        <v>65</v>
      </c>
    </row>
    <row r="117" spans="1:6" ht="12.75">
      <c r="A117">
        <v>62639</v>
      </c>
      <c r="B117" t="s">
        <v>172</v>
      </c>
      <c r="C117" t="s">
        <v>178</v>
      </c>
      <c r="D117" t="s">
        <v>179</v>
      </c>
      <c r="E117" t="s">
        <v>170</v>
      </c>
      <c r="F117" t="s">
        <v>171</v>
      </c>
    </row>
    <row r="118" spans="1:6" ht="12.75">
      <c r="A118">
        <v>62626</v>
      </c>
      <c r="B118" t="s">
        <v>180</v>
      </c>
      <c r="C118" t="s">
        <v>183</v>
      </c>
      <c r="D118" t="s">
        <v>179</v>
      </c>
      <c r="E118" t="s">
        <v>170</v>
      </c>
      <c r="F118" t="s">
        <v>171</v>
      </c>
    </row>
    <row r="119" spans="1:6" ht="12.75">
      <c r="A119">
        <v>62637</v>
      </c>
      <c r="B119" t="s">
        <v>187</v>
      </c>
      <c r="C119" t="s">
        <v>188</v>
      </c>
      <c r="D119" t="s">
        <v>179</v>
      </c>
      <c r="E119" t="s">
        <v>170</v>
      </c>
      <c r="F119" t="s">
        <v>171</v>
      </c>
    </row>
    <row r="120" spans="1:6" ht="12.75">
      <c r="A120">
        <v>62641</v>
      </c>
      <c r="B120" t="s">
        <v>173</v>
      </c>
      <c r="C120" t="s">
        <v>190</v>
      </c>
      <c r="D120" t="s">
        <v>179</v>
      </c>
      <c r="E120" t="s">
        <v>170</v>
      </c>
      <c r="F120" t="s">
        <v>171</v>
      </c>
    </row>
    <row r="121" spans="1:6" ht="12.75">
      <c r="A121">
        <v>25840</v>
      </c>
      <c r="B121" t="s">
        <v>212</v>
      </c>
      <c r="C121" t="s">
        <v>238</v>
      </c>
      <c r="D121" t="s">
        <v>179</v>
      </c>
      <c r="E121" t="s">
        <v>215</v>
      </c>
      <c r="F121" t="s">
        <v>216</v>
      </c>
    </row>
    <row r="122" spans="1:6" ht="12.75">
      <c r="A122">
        <v>35583</v>
      </c>
      <c r="B122" t="s">
        <v>232</v>
      </c>
      <c r="C122" t="s">
        <v>213</v>
      </c>
      <c r="D122" t="s">
        <v>179</v>
      </c>
      <c r="E122" t="s">
        <v>244</v>
      </c>
      <c r="F122" t="s">
        <v>245</v>
      </c>
    </row>
    <row r="123" spans="1:6" ht="12.75">
      <c r="A123">
        <v>60300</v>
      </c>
      <c r="B123" t="s">
        <v>280</v>
      </c>
      <c r="C123" t="s">
        <v>188</v>
      </c>
      <c r="D123" t="s">
        <v>179</v>
      </c>
      <c r="E123" t="s">
        <v>276</v>
      </c>
      <c r="F123" t="s">
        <v>277</v>
      </c>
    </row>
    <row r="124" spans="1:6" ht="12.75">
      <c r="A124">
        <v>61124</v>
      </c>
      <c r="B124" t="s">
        <v>253</v>
      </c>
      <c r="C124" t="s">
        <v>219</v>
      </c>
      <c r="D124" t="s">
        <v>179</v>
      </c>
      <c r="E124" t="s">
        <v>276</v>
      </c>
      <c r="F124" t="s">
        <v>277</v>
      </c>
    </row>
    <row r="125" spans="1:6" ht="12.75">
      <c r="A125">
        <v>4124</v>
      </c>
      <c r="B125" t="s">
        <v>297</v>
      </c>
      <c r="C125" t="s">
        <v>178</v>
      </c>
      <c r="D125" t="s">
        <v>179</v>
      </c>
      <c r="E125" t="s">
        <v>276</v>
      </c>
      <c r="F125" t="s">
        <v>277</v>
      </c>
    </row>
    <row r="126" spans="1:6" ht="12.75">
      <c r="A126">
        <v>12605</v>
      </c>
      <c r="B126" t="s">
        <v>275</v>
      </c>
      <c r="C126" t="s">
        <v>4</v>
      </c>
      <c r="D126" t="s">
        <v>179</v>
      </c>
      <c r="E126" t="s">
        <v>276</v>
      </c>
      <c r="F126" t="s">
        <v>277</v>
      </c>
    </row>
    <row r="127" spans="1:6" ht="12.75">
      <c r="A127">
        <v>3088</v>
      </c>
      <c r="B127" t="s">
        <v>288</v>
      </c>
      <c r="C127" t="s">
        <v>6</v>
      </c>
      <c r="D127" t="s">
        <v>179</v>
      </c>
      <c r="E127" t="s">
        <v>276</v>
      </c>
      <c r="F127" t="s">
        <v>277</v>
      </c>
    </row>
    <row r="128" spans="1:6" ht="12.75">
      <c r="A128">
        <v>11379</v>
      </c>
      <c r="B128" t="s">
        <v>191</v>
      </c>
      <c r="C128" t="s">
        <v>14</v>
      </c>
      <c r="D128" t="s">
        <v>179</v>
      </c>
      <c r="E128" t="s">
        <v>276</v>
      </c>
      <c r="F128" t="s">
        <v>277</v>
      </c>
    </row>
    <row r="129" spans="1:6" ht="12.75">
      <c r="A129">
        <v>35890</v>
      </c>
      <c r="B129" t="s">
        <v>297</v>
      </c>
      <c r="C129" t="s">
        <v>2</v>
      </c>
      <c r="D129" t="s">
        <v>179</v>
      </c>
      <c r="E129" t="s">
        <v>276</v>
      </c>
      <c r="F129" t="s">
        <v>277</v>
      </c>
    </row>
    <row r="130" spans="1:6" ht="12.75">
      <c r="A130">
        <v>6208</v>
      </c>
      <c r="B130" t="s">
        <v>7</v>
      </c>
      <c r="C130" t="s">
        <v>31</v>
      </c>
      <c r="D130" t="s">
        <v>179</v>
      </c>
      <c r="E130" t="s">
        <v>276</v>
      </c>
      <c r="F130" t="s">
        <v>277</v>
      </c>
    </row>
    <row r="131" spans="1:6" ht="12.75">
      <c r="A131">
        <v>34879</v>
      </c>
      <c r="B131" t="s">
        <v>295</v>
      </c>
      <c r="C131" t="s">
        <v>39</v>
      </c>
      <c r="D131" t="s">
        <v>179</v>
      </c>
      <c r="E131" t="s">
        <v>35</v>
      </c>
      <c r="F131" t="s">
        <v>36</v>
      </c>
    </row>
    <row r="132" spans="1:6" ht="12.75">
      <c r="A132">
        <v>40538</v>
      </c>
      <c r="B132" t="s">
        <v>21</v>
      </c>
      <c r="C132" t="s">
        <v>51</v>
      </c>
      <c r="D132" t="s">
        <v>179</v>
      </c>
      <c r="E132" t="s">
        <v>35</v>
      </c>
      <c r="F132" t="s">
        <v>36</v>
      </c>
    </row>
    <row r="133" spans="1:6" ht="12.75">
      <c r="A133">
        <v>45272</v>
      </c>
      <c r="B133" t="s">
        <v>286</v>
      </c>
      <c r="C133" t="s">
        <v>189</v>
      </c>
      <c r="D133" t="s">
        <v>179</v>
      </c>
      <c r="E133" t="s">
        <v>35</v>
      </c>
      <c r="F133" t="s">
        <v>36</v>
      </c>
    </row>
    <row r="134" spans="1:6" ht="12.75">
      <c r="A134">
        <v>21606</v>
      </c>
      <c r="B134" t="s">
        <v>25</v>
      </c>
      <c r="C134" t="s">
        <v>253</v>
      </c>
      <c r="D134" t="s">
        <v>179</v>
      </c>
      <c r="E134" t="s">
        <v>35</v>
      </c>
      <c r="F134" t="s">
        <v>36</v>
      </c>
    </row>
    <row r="135" spans="1:6" ht="12.75">
      <c r="A135">
        <v>49369</v>
      </c>
      <c r="B135" t="s">
        <v>29</v>
      </c>
      <c r="C135" t="s">
        <v>263</v>
      </c>
      <c r="D135" t="s">
        <v>179</v>
      </c>
      <c r="E135" t="s">
        <v>35</v>
      </c>
      <c r="F135" t="s">
        <v>36</v>
      </c>
    </row>
    <row r="136" spans="1:6" ht="12.75">
      <c r="A136">
        <v>31769</v>
      </c>
      <c r="B136" t="s">
        <v>295</v>
      </c>
      <c r="C136" t="s">
        <v>74</v>
      </c>
      <c r="D136" t="s">
        <v>179</v>
      </c>
      <c r="E136" t="s">
        <v>64</v>
      </c>
      <c r="F136" t="s">
        <v>65</v>
      </c>
    </row>
    <row r="137" spans="1:6" ht="12.75">
      <c r="A137">
        <v>42994</v>
      </c>
      <c r="B137" t="s">
        <v>272</v>
      </c>
      <c r="C137" t="s">
        <v>217</v>
      </c>
      <c r="D137" t="s">
        <v>179</v>
      </c>
      <c r="E137" t="s">
        <v>64</v>
      </c>
      <c r="F137" t="s">
        <v>65</v>
      </c>
    </row>
    <row r="138" spans="1:6" ht="12.75">
      <c r="A138">
        <v>28515</v>
      </c>
      <c r="B138" t="s">
        <v>27</v>
      </c>
      <c r="C138" t="s">
        <v>217</v>
      </c>
      <c r="D138" t="s">
        <v>179</v>
      </c>
      <c r="E138" t="s">
        <v>64</v>
      </c>
      <c r="F138" t="s">
        <v>65</v>
      </c>
    </row>
    <row r="139" spans="1:6" ht="12.75">
      <c r="A139">
        <v>34105</v>
      </c>
      <c r="B139" t="s">
        <v>68</v>
      </c>
      <c r="C139" t="s">
        <v>38</v>
      </c>
      <c r="D139" t="s">
        <v>179</v>
      </c>
      <c r="E139" t="s">
        <v>64</v>
      </c>
      <c r="F139" t="s">
        <v>65</v>
      </c>
    </row>
    <row r="140" spans="1:6" ht="12.75">
      <c r="A140">
        <v>43605</v>
      </c>
      <c r="B140" t="s">
        <v>48</v>
      </c>
      <c r="C140" t="s">
        <v>257</v>
      </c>
      <c r="D140" t="s">
        <v>179</v>
      </c>
      <c r="E140" t="s">
        <v>64</v>
      </c>
      <c r="F140" t="s">
        <v>65</v>
      </c>
    </row>
    <row r="141" spans="1:6" ht="12.75">
      <c r="A141">
        <v>47443</v>
      </c>
      <c r="B141" t="s">
        <v>81</v>
      </c>
      <c r="C141" t="s">
        <v>34</v>
      </c>
      <c r="D141" t="s">
        <v>179</v>
      </c>
      <c r="E141" t="s">
        <v>64</v>
      </c>
      <c r="F141" t="s">
        <v>65</v>
      </c>
    </row>
    <row r="142" spans="1:6" ht="12.75">
      <c r="A142">
        <v>45903</v>
      </c>
      <c r="B142" t="s">
        <v>197</v>
      </c>
      <c r="C142" t="s">
        <v>202</v>
      </c>
      <c r="D142" t="s">
        <v>179</v>
      </c>
      <c r="E142" t="s">
        <v>64</v>
      </c>
      <c r="F142" t="s">
        <v>65</v>
      </c>
    </row>
    <row r="143" spans="1:6" ht="12.75">
      <c r="A143">
        <v>38016</v>
      </c>
      <c r="B143" t="s">
        <v>77</v>
      </c>
      <c r="C143" t="s">
        <v>210</v>
      </c>
      <c r="D143" t="s">
        <v>179</v>
      </c>
      <c r="E143" t="s">
        <v>64</v>
      </c>
      <c r="F143" t="s">
        <v>65</v>
      </c>
    </row>
    <row r="144" spans="1:6" ht="12.75">
      <c r="A144">
        <v>37606</v>
      </c>
      <c r="B144" t="s">
        <v>11</v>
      </c>
      <c r="C144" t="s">
        <v>85</v>
      </c>
      <c r="D144" t="s">
        <v>179</v>
      </c>
      <c r="E144" t="s">
        <v>64</v>
      </c>
      <c r="F144" t="s">
        <v>65</v>
      </c>
    </row>
    <row r="145" spans="1:6" ht="12.75">
      <c r="A145">
        <v>31147</v>
      </c>
      <c r="B145" t="s">
        <v>235</v>
      </c>
      <c r="C145" t="s">
        <v>263</v>
      </c>
      <c r="D145" t="s">
        <v>179</v>
      </c>
      <c r="E145" t="s">
        <v>64</v>
      </c>
      <c r="F145" t="s">
        <v>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Valued Acer Customer</cp:lastModifiedBy>
  <cp:lastPrinted>2010-06-20T13:14:02Z</cp:lastPrinted>
  <dcterms:created xsi:type="dcterms:W3CDTF">2009-04-26T18:54:37Z</dcterms:created>
  <dcterms:modified xsi:type="dcterms:W3CDTF">2010-06-20T13:23:54Z</dcterms:modified>
  <cp:category/>
  <cp:version/>
  <cp:contentType/>
  <cp:contentStatus/>
</cp:coreProperties>
</file>